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9435" windowHeight="547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23" r:id="rId23"/>
    <sheet name="24" sheetId="24" r:id="rId24"/>
    <sheet name="25" sheetId="25" r:id="rId25"/>
  </sheets>
  <definedNames>
    <definedName name="_xlnm.Print_Area" localSheetId="0">'1'!$A$1:$K$26</definedName>
  </definedNames>
  <calcPr calcId="125725"/>
  <fileRecoveryPr repairLoad="1"/>
</workbook>
</file>

<file path=xl/calcChain.xml><?xml version="1.0" encoding="utf-8"?>
<calcChain xmlns="http://schemas.openxmlformats.org/spreadsheetml/2006/main">
  <c r="C30" i="25"/>
  <c r="C28" s="1"/>
  <c r="B30"/>
  <c r="B28" s="1"/>
  <c r="C23"/>
  <c r="B23"/>
  <c r="C10"/>
  <c r="C20" s="1"/>
  <c r="C12" s="1"/>
  <c r="B9"/>
  <c r="B10" s="1"/>
  <c r="B20" s="1"/>
  <c r="B12" s="1"/>
  <c r="C28" i="24"/>
  <c r="C26" s="1"/>
  <c r="B28"/>
  <c r="D28" s="1"/>
  <c r="D25"/>
  <c r="B23"/>
  <c r="D23" s="1"/>
  <c r="C22"/>
  <c r="B22"/>
  <c r="D21"/>
  <c r="D18"/>
  <c r="D16"/>
  <c r="D15"/>
  <c r="D12"/>
  <c r="C9"/>
  <c r="C19" s="1"/>
  <c r="C11" s="1"/>
  <c r="B9"/>
  <c r="D8"/>
  <c r="D6"/>
  <c r="D5"/>
  <c r="D4"/>
  <c r="C28" i="23"/>
  <c r="B28"/>
  <c r="B26" s="1"/>
  <c r="D25"/>
  <c r="D23"/>
  <c r="C22"/>
  <c r="B22"/>
  <c r="D21"/>
  <c r="D18"/>
  <c r="D16"/>
  <c r="D15"/>
  <c r="D12"/>
  <c r="C9"/>
  <c r="C19" s="1"/>
  <c r="B9"/>
  <c r="B19" s="1"/>
  <c r="B11" s="1"/>
  <c r="D8"/>
  <c r="D6"/>
  <c r="D5"/>
  <c r="D4"/>
  <c r="C35" i="22"/>
  <c r="D35" s="1"/>
  <c r="C32"/>
  <c r="D32" s="1"/>
  <c r="C28"/>
  <c r="B28"/>
  <c r="D28" s="1"/>
  <c r="C26"/>
  <c r="B26"/>
  <c r="D26" s="1"/>
  <c r="D25"/>
  <c r="D23"/>
  <c r="B23"/>
  <c r="C22"/>
  <c r="C24" s="1"/>
  <c r="B22"/>
  <c r="D21"/>
  <c r="D18"/>
  <c r="D16"/>
  <c r="D15"/>
  <c r="D12"/>
  <c r="C9"/>
  <c r="C19" s="1"/>
  <c r="B9"/>
  <c r="D9" s="1"/>
  <c r="D8"/>
  <c r="D6"/>
  <c r="D5"/>
  <c r="D4"/>
  <c r="C28" i="21"/>
  <c r="C26" s="1"/>
  <c r="D26" s="1"/>
  <c r="B28"/>
  <c r="B26" s="1"/>
  <c r="D25"/>
  <c r="B23"/>
  <c r="D23" s="1"/>
  <c r="C22"/>
  <c r="B22"/>
  <c r="D21"/>
  <c r="B19"/>
  <c r="B11" s="1"/>
  <c r="D18"/>
  <c r="D16"/>
  <c r="D15"/>
  <c r="D12"/>
  <c r="C9"/>
  <c r="C19" s="1"/>
  <c r="B9"/>
  <c r="D8"/>
  <c r="D6"/>
  <c r="D5"/>
  <c r="D4"/>
  <c r="C28" i="20"/>
  <c r="B28"/>
  <c r="B26" s="1"/>
  <c r="D25"/>
  <c r="D23"/>
  <c r="C22"/>
  <c r="B22"/>
  <c r="D21"/>
  <c r="D18"/>
  <c r="D16"/>
  <c r="D15"/>
  <c r="D12"/>
  <c r="C9"/>
  <c r="B9"/>
  <c r="B19" s="1"/>
  <c r="B11" s="1"/>
  <c r="D8"/>
  <c r="D6"/>
  <c r="D5"/>
  <c r="D4"/>
  <c r="C28" i="19"/>
  <c r="C26" s="1"/>
  <c r="B28"/>
  <c r="B26" s="1"/>
  <c r="D25"/>
  <c r="B23"/>
  <c r="D23" s="1"/>
  <c r="C22"/>
  <c r="B22"/>
  <c r="D21"/>
  <c r="B19"/>
  <c r="B11" s="1"/>
  <c r="D18"/>
  <c r="D16"/>
  <c r="D15"/>
  <c r="D12"/>
  <c r="C9"/>
  <c r="C19" s="1"/>
  <c r="B9"/>
  <c r="D8"/>
  <c r="D6"/>
  <c r="D5"/>
  <c r="D4"/>
  <c r="C28" i="18"/>
  <c r="C26" s="1"/>
  <c r="D26" s="1"/>
  <c r="B28"/>
  <c r="B26" s="1"/>
  <c r="D25"/>
  <c r="B23"/>
  <c r="D23" s="1"/>
  <c r="C22"/>
  <c r="B22"/>
  <c r="D21"/>
  <c r="B19"/>
  <c r="B11" s="1"/>
  <c r="D18"/>
  <c r="D16"/>
  <c r="D15"/>
  <c r="D12"/>
  <c r="C9"/>
  <c r="D9" s="1"/>
  <c r="B9"/>
  <c r="D8"/>
  <c r="D6"/>
  <c r="D5"/>
  <c r="D4"/>
  <c r="C27" i="17"/>
  <c r="C25" s="1"/>
  <c r="B27"/>
  <c r="D27" s="1"/>
  <c r="D24"/>
  <c r="B22"/>
  <c r="C21"/>
  <c r="B21"/>
  <c r="D20"/>
  <c r="D17"/>
  <c r="D16"/>
  <c r="D15"/>
  <c r="D12"/>
  <c r="C9"/>
  <c r="C18" s="1"/>
  <c r="B9"/>
  <c r="B18" s="1"/>
  <c r="B11" s="1"/>
  <c r="D8"/>
  <c r="D6"/>
  <c r="D5"/>
  <c r="D4"/>
  <c r="C28" i="16"/>
  <c r="B28"/>
  <c r="B26" s="1"/>
  <c r="D25"/>
  <c r="B23"/>
  <c r="D23" s="1"/>
  <c r="C22"/>
  <c r="B22"/>
  <c r="D21"/>
  <c r="D18"/>
  <c r="D16"/>
  <c r="D15"/>
  <c r="D12"/>
  <c r="C9"/>
  <c r="C19" s="1"/>
  <c r="B9"/>
  <c r="B19" s="1"/>
  <c r="B11" s="1"/>
  <c r="D8"/>
  <c r="D6"/>
  <c r="D5"/>
  <c r="D4"/>
  <c r="C28" i="15"/>
  <c r="B28"/>
  <c r="B26" s="1"/>
  <c r="D25"/>
  <c r="B23"/>
  <c r="D23" s="1"/>
  <c r="C22"/>
  <c r="B22"/>
  <c r="D21"/>
  <c r="D18"/>
  <c r="D16"/>
  <c r="D15"/>
  <c r="D12"/>
  <c r="C9"/>
  <c r="C19" s="1"/>
  <c r="B9"/>
  <c r="B19" s="1"/>
  <c r="B11" s="1"/>
  <c r="D8"/>
  <c r="D6"/>
  <c r="D5"/>
  <c r="D4"/>
  <c r="C27" i="14"/>
  <c r="B27"/>
  <c r="B25" s="1"/>
  <c r="D24"/>
  <c r="B22"/>
  <c r="D22" s="1"/>
  <c r="D21"/>
  <c r="C21"/>
  <c r="B21"/>
  <c r="D20"/>
  <c r="D17"/>
  <c r="D16"/>
  <c r="D15"/>
  <c r="D12"/>
  <c r="C9"/>
  <c r="C18" s="1"/>
  <c r="B9"/>
  <c r="B18" s="1"/>
  <c r="B11" s="1"/>
  <c r="D8"/>
  <c r="D6"/>
  <c r="D5"/>
  <c r="D4"/>
  <c r="C27" i="13"/>
  <c r="B27"/>
  <c r="B25" s="1"/>
  <c r="D24"/>
  <c r="B22"/>
  <c r="D22" s="1"/>
  <c r="C21"/>
  <c r="B21"/>
  <c r="D20"/>
  <c r="D17"/>
  <c r="D16"/>
  <c r="D15"/>
  <c r="D12"/>
  <c r="C9"/>
  <c r="C18" s="1"/>
  <c r="B9"/>
  <c r="B18" s="1"/>
  <c r="B11" s="1"/>
  <c r="D8"/>
  <c r="D6"/>
  <c r="D5"/>
  <c r="D4"/>
  <c r="C26" i="12"/>
  <c r="D26" s="1"/>
  <c r="B26"/>
  <c r="B24" s="1"/>
  <c r="B22" s="1"/>
  <c r="D23"/>
  <c r="D21"/>
  <c r="D20"/>
  <c r="D17"/>
  <c r="D16"/>
  <c r="D15"/>
  <c r="D12"/>
  <c r="C9"/>
  <c r="C18" s="1"/>
  <c r="B9"/>
  <c r="B18" s="1"/>
  <c r="B11" s="1"/>
  <c r="D8"/>
  <c r="D6"/>
  <c r="D5"/>
  <c r="D4"/>
  <c r="C26" i="11"/>
  <c r="C24" s="1"/>
  <c r="C22" s="1"/>
  <c r="B26"/>
  <c r="D23"/>
  <c r="D21"/>
  <c r="D20"/>
  <c r="D17"/>
  <c r="D16"/>
  <c r="D15"/>
  <c r="D12"/>
  <c r="C9"/>
  <c r="C18" s="1"/>
  <c r="B9"/>
  <c r="B18" s="1"/>
  <c r="B11" s="1"/>
  <c r="D8"/>
  <c r="D6"/>
  <c r="D5"/>
  <c r="D4"/>
  <c r="C60" i="10"/>
  <c r="C58" s="1"/>
  <c r="B60"/>
  <c r="D60" s="1"/>
  <c r="D57"/>
  <c r="C55"/>
  <c r="B55"/>
  <c r="D55" s="1"/>
  <c r="D53"/>
  <c r="D50"/>
  <c r="C48"/>
  <c r="C47"/>
  <c r="D47" s="1"/>
  <c r="D44"/>
  <c r="C41"/>
  <c r="C51" s="1"/>
  <c r="B41"/>
  <c r="B51" s="1"/>
  <c r="B43" s="1"/>
  <c r="D40"/>
  <c r="D37"/>
  <c r="D36"/>
  <c r="D35"/>
  <c r="H28"/>
  <c r="F28"/>
  <c r="E28"/>
  <c r="C28"/>
  <c r="B54" s="1"/>
  <c r="B28"/>
  <c r="D28" s="1"/>
  <c r="B26"/>
  <c r="D25"/>
  <c r="M25" s="1"/>
  <c r="G24"/>
  <c r="C23"/>
  <c r="B23"/>
  <c r="D22"/>
  <c r="M22" s="1"/>
  <c r="D21"/>
  <c r="M21" s="1"/>
  <c r="D18"/>
  <c r="D17"/>
  <c r="D16"/>
  <c r="L27"/>
  <c r="D13"/>
  <c r="C10"/>
  <c r="C19" s="1"/>
  <c r="B10"/>
  <c r="B19" s="1"/>
  <c r="B12" s="1"/>
  <c r="D9"/>
  <c r="D6"/>
  <c r="D5"/>
  <c r="D4"/>
  <c r="C66" i="9"/>
  <c r="C64" s="1"/>
  <c r="C60" s="1"/>
  <c r="B66"/>
  <c r="B64" s="1"/>
  <c r="C59"/>
  <c r="B59"/>
  <c r="C46"/>
  <c r="C55" s="1"/>
  <c r="C48" s="1"/>
  <c r="B45"/>
  <c r="B46" s="1"/>
  <c r="B55" s="1"/>
  <c r="B48" s="1"/>
  <c r="C31"/>
  <c r="B58" s="1"/>
  <c r="B31"/>
  <c r="B29" s="1"/>
  <c r="B25" s="1"/>
  <c r="C29"/>
  <c r="C24"/>
  <c r="B24"/>
  <c r="C12"/>
  <c r="C21" s="1"/>
  <c r="C14" s="1"/>
  <c r="B11"/>
  <c r="B12" s="1"/>
  <c r="B21" s="1"/>
  <c r="B14" s="1"/>
  <c r="C27" i="8"/>
  <c r="B27"/>
  <c r="B25" s="1"/>
  <c r="D24"/>
  <c r="C22"/>
  <c r="B22"/>
  <c r="D21"/>
  <c r="D20"/>
  <c r="D17"/>
  <c r="D16"/>
  <c r="D15"/>
  <c r="D12"/>
  <c r="C9"/>
  <c r="C18" s="1"/>
  <c r="B9"/>
  <c r="B18" s="1"/>
  <c r="B11" s="1"/>
  <c r="D8"/>
  <c r="D6"/>
  <c r="D5"/>
  <c r="D4"/>
  <c r="C59" i="7"/>
  <c r="D59" s="1"/>
  <c r="B59"/>
  <c r="C57"/>
  <c r="D57" s="1"/>
  <c r="B57"/>
  <c r="D56"/>
  <c r="B55"/>
  <c r="D54"/>
  <c r="D53"/>
  <c r="B51"/>
  <c r="B44" s="1"/>
  <c r="D50"/>
  <c r="D49"/>
  <c r="D48"/>
  <c r="D45"/>
  <c r="C42"/>
  <c r="D42" s="1"/>
  <c r="B42"/>
  <c r="D41"/>
  <c r="D39"/>
  <c r="D38"/>
  <c r="D37"/>
  <c r="J26"/>
  <c r="H26"/>
  <c r="E26"/>
  <c r="D26"/>
  <c r="C26"/>
  <c r="B26"/>
  <c r="C24"/>
  <c r="B24"/>
  <c r="D24" s="1"/>
  <c r="D23"/>
  <c r="G26"/>
  <c r="C22"/>
  <c r="D21"/>
  <c r="D20"/>
  <c r="B18"/>
  <c r="B11" s="1"/>
  <c r="D17"/>
  <c r="D16"/>
  <c r="D15"/>
  <c r="D12"/>
  <c r="D9"/>
  <c r="C9"/>
  <c r="C18" s="1"/>
  <c r="B9"/>
  <c r="D8"/>
  <c r="D6"/>
  <c r="D5"/>
  <c r="D4"/>
  <c r="C27" i="6"/>
  <c r="C25" s="1"/>
  <c r="B27"/>
  <c r="D27" s="1"/>
  <c r="D24"/>
  <c r="C22"/>
  <c r="B22"/>
  <c r="D21"/>
  <c r="D20"/>
  <c r="D17"/>
  <c r="D16"/>
  <c r="D15"/>
  <c r="D12"/>
  <c r="C9"/>
  <c r="C18" s="1"/>
  <c r="B9"/>
  <c r="B18" s="1"/>
  <c r="B11" s="1"/>
  <c r="D8"/>
  <c r="D6"/>
  <c r="D5"/>
  <c r="D4"/>
  <c r="C27" i="5"/>
  <c r="C25" s="1"/>
  <c r="C22" s="1"/>
  <c r="C29" s="1"/>
  <c r="B27"/>
  <c r="B25" s="1"/>
  <c r="B22" s="1"/>
  <c r="B29" s="1"/>
  <c r="D24"/>
  <c r="D23"/>
  <c r="D21"/>
  <c r="D20"/>
  <c r="B18"/>
  <c r="D17"/>
  <c r="D16"/>
  <c r="D15"/>
  <c r="D12"/>
  <c r="B11"/>
  <c r="C9"/>
  <c r="D9" s="1"/>
  <c r="B9"/>
  <c r="D8"/>
  <c r="D6"/>
  <c r="D5"/>
  <c r="D4"/>
  <c r="D26" i="4"/>
  <c r="C26"/>
  <c r="B26"/>
  <c r="B24" s="1"/>
  <c r="B22" s="1"/>
  <c r="C24"/>
  <c r="D23"/>
  <c r="C22"/>
  <c r="C28" s="1"/>
  <c r="D21"/>
  <c r="D20"/>
  <c r="D17"/>
  <c r="D16"/>
  <c r="D15"/>
  <c r="D12"/>
  <c r="C9"/>
  <c r="C18" s="1"/>
  <c r="B9"/>
  <c r="B18" s="1"/>
  <c r="B11" s="1"/>
  <c r="D8"/>
  <c r="D6"/>
  <c r="D5"/>
  <c r="D4"/>
  <c r="C58" i="3"/>
  <c r="D58" s="1"/>
  <c r="B58"/>
  <c r="B56" s="1"/>
  <c r="C56"/>
  <c r="D55"/>
  <c r="C53"/>
  <c r="C54" s="1"/>
  <c r="B53"/>
  <c r="B52"/>
  <c r="D52" s="1"/>
  <c r="D51"/>
  <c r="D48"/>
  <c r="D47"/>
  <c r="D46"/>
  <c r="D43"/>
  <c r="C40"/>
  <c r="C49" s="1"/>
  <c r="B40"/>
  <c r="B49" s="1"/>
  <c r="B42" s="1"/>
  <c r="D39"/>
  <c r="D37"/>
  <c r="D36"/>
  <c r="D35"/>
  <c r="C27"/>
  <c r="D27" s="1"/>
  <c r="B27"/>
  <c r="C25"/>
  <c r="D25" s="1"/>
  <c r="B25"/>
  <c r="D24"/>
  <c r="C22"/>
  <c r="B22"/>
  <c r="D22" s="1"/>
  <c r="D21"/>
  <c r="D20"/>
  <c r="D17"/>
  <c r="D16"/>
  <c r="D15"/>
  <c r="D12"/>
  <c r="C9"/>
  <c r="C18" s="1"/>
  <c r="B9"/>
  <c r="B18" s="1"/>
  <c r="B11" s="1"/>
  <c r="D8"/>
  <c r="D6"/>
  <c r="D5"/>
  <c r="D4"/>
  <c r="C27" i="2"/>
  <c r="C25" s="1"/>
  <c r="B27"/>
  <c r="D27" s="1"/>
  <c r="D24"/>
  <c r="C22"/>
  <c r="B22"/>
  <c r="D21"/>
  <c r="D20"/>
  <c r="D17"/>
  <c r="D16"/>
  <c r="D15"/>
  <c r="D12"/>
  <c r="C9"/>
  <c r="C18" s="1"/>
  <c r="B9"/>
  <c r="B18" s="1"/>
  <c r="B11" s="1"/>
  <c r="D8"/>
  <c r="D6"/>
  <c r="D5"/>
  <c r="D4"/>
  <c r="D4" i="1"/>
  <c r="D5"/>
  <c r="D6"/>
  <c r="D8"/>
  <c r="B9"/>
  <c r="C9"/>
  <c r="D9"/>
  <c r="D12"/>
  <c r="D15"/>
  <c r="D16"/>
  <c r="D17"/>
  <c r="B18"/>
  <c r="B11" s="1"/>
  <c r="C18"/>
  <c r="C11" s="1"/>
  <c r="D18"/>
  <c r="D20"/>
  <c r="D21"/>
  <c r="B22"/>
  <c r="C22"/>
  <c r="D22" s="1"/>
  <c r="C24"/>
  <c r="C23" s="1"/>
  <c r="B26"/>
  <c r="B24" s="1"/>
  <c r="D24" s="1"/>
  <c r="C26"/>
  <c r="D26"/>
  <c r="C24" i="25" l="1"/>
  <c r="B24"/>
  <c r="D9" i="24"/>
  <c r="C24"/>
  <c r="B26"/>
  <c r="D26" s="1"/>
  <c r="B19"/>
  <c r="B11" s="1"/>
  <c r="D11" s="1"/>
  <c r="D22"/>
  <c r="D28" i="23"/>
  <c r="C24"/>
  <c r="D24" s="1"/>
  <c r="C26"/>
  <c r="D26" s="1"/>
  <c r="B24"/>
  <c r="D19"/>
  <c r="C11"/>
  <c r="D11" s="1"/>
  <c r="D9"/>
  <c r="D22"/>
  <c r="B24" i="22"/>
  <c r="D24" s="1"/>
  <c r="C11"/>
  <c r="B19"/>
  <c r="B11" s="1"/>
  <c r="D22"/>
  <c r="C24" i="21"/>
  <c r="B24"/>
  <c r="C11"/>
  <c r="D11" s="1"/>
  <c r="D19"/>
  <c r="D9"/>
  <c r="D22"/>
  <c r="D28"/>
  <c r="D9" i="20"/>
  <c r="B24"/>
  <c r="D28"/>
  <c r="C26"/>
  <c r="D26" s="1"/>
  <c r="C19"/>
  <c r="D22"/>
  <c r="C24" i="19"/>
  <c r="D24" s="1"/>
  <c r="B24"/>
  <c r="D26"/>
  <c r="C11"/>
  <c r="D11" s="1"/>
  <c r="D19"/>
  <c r="D9"/>
  <c r="D22"/>
  <c r="D28"/>
  <c r="C24" i="18"/>
  <c r="B24"/>
  <c r="D24"/>
  <c r="C19"/>
  <c r="D28"/>
  <c r="D22"/>
  <c r="D25" i="17"/>
  <c r="D21"/>
  <c r="B25"/>
  <c r="C11"/>
  <c r="D11" s="1"/>
  <c r="D18"/>
  <c r="C23"/>
  <c r="D9"/>
  <c r="D22"/>
  <c r="B23"/>
  <c r="D28" i="16"/>
  <c r="C24"/>
  <c r="D24" s="1"/>
  <c r="C26"/>
  <c r="D26" s="1"/>
  <c r="B24"/>
  <c r="C11"/>
  <c r="D11" s="1"/>
  <c r="D19"/>
  <c r="D9"/>
  <c r="D22"/>
  <c r="D28" i="15"/>
  <c r="B24"/>
  <c r="D19"/>
  <c r="C11"/>
  <c r="D11" s="1"/>
  <c r="D22"/>
  <c r="D9"/>
  <c r="C26"/>
  <c r="D26" s="1"/>
  <c r="D27" i="14"/>
  <c r="B23"/>
  <c r="C11"/>
  <c r="D11" s="1"/>
  <c r="D18"/>
  <c r="D9"/>
  <c r="C25"/>
  <c r="D25" s="1"/>
  <c r="D27" i="13"/>
  <c r="C23"/>
  <c r="C25"/>
  <c r="D25" s="1"/>
  <c r="D18"/>
  <c r="C11"/>
  <c r="D11" s="1"/>
  <c r="B23"/>
  <c r="D23" s="1"/>
  <c r="D21"/>
  <c r="D9"/>
  <c r="C24" i="12"/>
  <c r="D18"/>
  <c r="C11"/>
  <c r="D11" s="1"/>
  <c r="D9"/>
  <c r="D26" i="11"/>
  <c r="C11"/>
  <c r="D11" s="1"/>
  <c r="D18"/>
  <c r="D9"/>
  <c r="B24"/>
  <c r="B22" s="1"/>
  <c r="D22" s="1"/>
  <c r="C24" i="10"/>
  <c r="D24" s="1"/>
  <c r="M24" s="1"/>
  <c r="C26"/>
  <c r="B24"/>
  <c r="B58"/>
  <c r="D58" s="1"/>
  <c r="C56"/>
  <c r="C64" s="1"/>
  <c r="C12"/>
  <c r="D12" s="1"/>
  <c r="D19"/>
  <c r="L28"/>
  <c r="M27"/>
  <c r="D51"/>
  <c r="C43"/>
  <c r="D43" s="1"/>
  <c r="D23"/>
  <c r="M23" s="1"/>
  <c r="G28"/>
  <c r="D41"/>
  <c r="D26"/>
  <c r="M26" s="1"/>
  <c r="D48"/>
  <c r="D54"/>
  <c r="D10"/>
  <c r="C25" i="9"/>
  <c r="B60"/>
  <c r="D27" i="8"/>
  <c r="D9"/>
  <c r="D22"/>
  <c r="C25"/>
  <c r="D25" s="1"/>
  <c r="C11"/>
  <c r="D11" s="1"/>
  <c r="D18"/>
  <c r="B23"/>
  <c r="C23"/>
  <c r="D18" i="7"/>
  <c r="C11"/>
  <c r="D11" s="1"/>
  <c r="B22"/>
  <c r="B28" s="1"/>
  <c r="C51"/>
  <c r="C28"/>
  <c r="C55"/>
  <c r="D55" s="1"/>
  <c r="C23" i="6"/>
  <c r="B25"/>
  <c r="D25" s="1"/>
  <c r="D18"/>
  <c r="C11"/>
  <c r="D11" s="1"/>
  <c r="D9"/>
  <c r="D22"/>
  <c r="D25" i="5"/>
  <c r="C18"/>
  <c r="D22"/>
  <c r="D27"/>
  <c r="D24" i="4"/>
  <c r="D22"/>
  <c r="B28"/>
  <c r="D18"/>
  <c r="C11"/>
  <c r="D11" s="1"/>
  <c r="D9"/>
  <c r="D56" i="3"/>
  <c r="C11"/>
  <c r="D11" s="1"/>
  <c r="D18"/>
  <c r="D49"/>
  <c r="C42"/>
  <c r="D42" s="1"/>
  <c r="C23"/>
  <c r="B54"/>
  <c r="B60" s="1"/>
  <c r="C60"/>
  <c r="B23"/>
  <c r="B29"/>
  <c r="D40"/>
  <c r="D53"/>
  <c r="D9"/>
  <c r="B25" i="2"/>
  <c r="D25" s="1"/>
  <c r="C23"/>
  <c r="B23"/>
  <c r="D23" s="1"/>
  <c r="D18"/>
  <c r="C11"/>
  <c r="D11" s="1"/>
  <c r="D9"/>
  <c r="D22"/>
  <c r="D11" i="1"/>
  <c r="D23"/>
  <c r="B23"/>
  <c r="B24" i="24" l="1"/>
  <c r="D24" s="1"/>
  <c r="D19"/>
  <c r="D11" i="22"/>
  <c r="D19"/>
  <c r="D24" i="21"/>
  <c r="C24" i="20"/>
  <c r="D24" s="1"/>
  <c r="D19"/>
  <c r="C11"/>
  <c r="D11" s="1"/>
  <c r="D19" i="18"/>
  <c r="C11"/>
  <c r="D11" s="1"/>
  <c r="D23" i="17"/>
  <c r="C24" i="15"/>
  <c r="D24" s="1"/>
  <c r="C23" i="14"/>
  <c r="D23" s="1"/>
  <c r="D24" i="12"/>
  <c r="C22"/>
  <c r="D22" s="1"/>
  <c r="D24" i="11"/>
  <c r="M28" i="10"/>
  <c r="B56"/>
  <c r="B64" s="1"/>
  <c r="D23" i="8"/>
  <c r="D51" i="7"/>
  <c r="C44"/>
  <c r="D44" s="1"/>
  <c r="D22"/>
  <c r="B23" i="6"/>
  <c r="D23" s="1"/>
  <c r="D18" i="5"/>
  <c r="C11"/>
  <c r="D11" s="1"/>
  <c r="D29"/>
  <c r="D23" i="3"/>
  <c r="C29"/>
  <c r="D54"/>
  <c r="D56" i="10" l="1"/>
  <c r="K26" i="7"/>
  <c r="L26"/>
</calcChain>
</file>

<file path=xl/sharedStrings.xml><?xml version="1.0" encoding="utf-8"?>
<sst xmlns="http://schemas.openxmlformats.org/spreadsheetml/2006/main" count="867" uniqueCount="92">
  <si>
    <t>Società A</t>
  </si>
  <si>
    <t>Società B</t>
  </si>
  <si>
    <t>Combinato</t>
  </si>
  <si>
    <t>R E T T I F I C H E  D I  C O N S O L I D A M E N T O</t>
  </si>
  <si>
    <t>Consolidato</t>
  </si>
  <si>
    <t>Crediti</t>
  </si>
  <si>
    <t>Rimanenze</t>
  </si>
  <si>
    <t>Immobilizzazioni mat.</t>
  </si>
  <si>
    <t>Differenza di consolid.</t>
  </si>
  <si>
    <t>Partecipazione 80 % in B</t>
  </si>
  <si>
    <t>TOTALE ATTIVO</t>
  </si>
  <si>
    <t>Debiti</t>
  </si>
  <si>
    <t>Fondi</t>
  </si>
  <si>
    <t>Diritti delle minoranze</t>
  </si>
  <si>
    <t>Utile delle minoranze</t>
  </si>
  <si>
    <t>Capitale sociale</t>
  </si>
  <si>
    <t>Riserve</t>
  </si>
  <si>
    <t>Utile di esercizio</t>
  </si>
  <si>
    <t>TOTALE PASSIVO</t>
  </si>
  <si>
    <t>Ricavi</t>
  </si>
  <si>
    <t>Dividendi da B</t>
  </si>
  <si>
    <t>Rimanenze finali</t>
  </si>
  <si>
    <t>Costi operativi</t>
  </si>
  <si>
    <t>Imposte</t>
  </si>
  <si>
    <t>UTILE DI ESERCIZIO</t>
  </si>
  <si>
    <t>Partecipazione 60 % in B</t>
  </si>
  <si>
    <t>Plusvalenze</t>
  </si>
  <si>
    <t>31.12.96</t>
  </si>
  <si>
    <t>Partecipazione 90 % in B</t>
  </si>
  <si>
    <t>Costi operativi e ammort.</t>
  </si>
  <si>
    <t>31.12.97</t>
  </si>
  <si>
    <t>note:</t>
  </si>
  <si>
    <t>L'utile di B dell'eserciozio precedente di 600 è stato distributi come dividnendo per 500</t>
  </si>
  <si>
    <t>La rettifica del dividendo deve necessariamente avvenire  PN in quanto rettifica il PN di A</t>
  </si>
  <si>
    <t>Diverso sarebbe il caso di dividendi prelevati su riserve ante acquisto partecipazione</t>
  </si>
  <si>
    <t>La rettifica delle riserve di B si fa solo per 810 e non per 900 in quanto 90 è riserva del gruppo</t>
  </si>
  <si>
    <t>Le rettifiche dell'anno precedente non esaurite si rifanno con contropratita PN</t>
  </si>
  <si>
    <t>31.12.1997</t>
  </si>
  <si>
    <t>COGNOME E NOME __________________________________________</t>
  </si>
  <si>
    <t>MATRICOLA _______________________</t>
  </si>
  <si>
    <t>Interessi passivi</t>
  </si>
  <si>
    <t>Vendita merci</t>
  </si>
  <si>
    <t>Immobilizzazioni</t>
  </si>
  <si>
    <t>31.12.98</t>
  </si>
  <si>
    <t>Imposte 50%</t>
  </si>
  <si>
    <t>Cambio</t>
  </si>
  <si>
    <t>(milioni di lire)</t>
  </si>
  <si>
    <t>(migliaia di $)</t>
  </si>
  <si>
    <t>L/$</t>
  </si>
  <si>
    <t>Utile vendita</t>
  </si>
  <si>
    <t>Utile minor.</t>
  </si>
  <si>
    <t>Banca</t>
  </si>
  <si>
    <t>Crediti verso clienti</t>
  </si>
  <si>
    <t>Altri crediti</t>
  </si>
  <si>
    <t>Immobilizzazioni mat. Nette</t>
  </si>
  <si>
    <t>Fornitori</t>
  </si>
  <si>
    <t>Debiti v/banche</t>
  </si>
  <si>
    <t>Ammotamenti</t>
  </si>
  <si>
    <t>Utili e perdite su cambi</t>
  </si>
  <si>
    <t>31.12.2000</t>
  </si>
  <si>
    <t>Immobilizzazioni immat.</t>
  </si>
  <si>
    <t>31.12.2001</t>
  </si>
  <si>
    <t>Riserve di consolidato</t>
  </si>
  <si>
    <t>31.12.2002</t>
  </si>
  <si>
    <t>Punti</t>
  </si>
  <si>
    <t>DOMANDE</t>
  </si>
  <si>
    <t>RISPOSTA (a-b-c-d)</t>
  </si>
  <si>
    <t>a</t>
  </si>
  <si>
    <t>b</t>
  </si>
  <si>
    <t>c</t>
  </si>
  <si>
    <t>31.12.2003</t>
  </si>
  <si>
    <t>31.12.2004</t>
  </si>
  <si>
    <t>Avviamento</t>
  </si>
  <si>
    <t>Imposte 25%</t>
  </si>
  <si>
    <t>Riserve consolidate</t>
  </si>
  <si>
    <t>31.12.2005</t>
  </si>
  <si>
    <t>Criteri:</t>
  </si>
  <si>
    <t>31.12.2006</t>
  </si>
  <si>
    <t>Crediti ed imposte anticip.</t>
  </si>
  <si>
    <t>Fondo imposte differite</t>
  </si>
  <si>
    <t>Capitale e ris.  delle minoranze</t>
  </si>
  <si>
    <t>31.12.2008</t>
  </si>
  <si>
    <t>e</t>
  </si>
  <si>
    <t>Euro/000</t>
  </si>
  <si>
    <t>Dollari/000</t>
  </si>
  <si>
    <t>$/€</t>
  </si>
  <si>
    <t>Partec. 80%</t>
  </si>
  <si>
    <t>minoranze</t>
  </si>
  <si>
    <t>Immobilizzazioni nette</t>
  </si>
  <si>
    <t>Partecipazione 20% in B</t>
  </si>
  <si>
    <t>Riserve di consolidamento</t>
  </si>
  <si>
    <t>Imposte 30%</t>
  </si>
</sst>
</file>

<file path=xl/styles.xml><?xml version="1.0" encoding="utf-8"?>
<styleSheet xmlns="http://schemas.openxmlformats.org/spreadsheetml/2006/main">
  <numFmts count="2">
    <numFmt numFmtId="164" formatCode="d/m/yy"/>
    <numFmt numFmtId="165" formatCode="#,##0.0"/>
  </numFmts>
  <fonts count="16">
    <font>
      <sz val="10"/>
      <name val="MS Sans Serif"/>
    </font>
    <font>
      <b/>
      <sz val="10"/>
      <name val="MS Sans Serif"/>
    </font>
    <font>
      <i/>
      <sz val="10"/>
      <name val="MS Sans Serif"/>
    </font>
    <font>
      <sz val="10"/>
      <name val="MS Sans Serif"/>
    </font>
    <font>
      <b/>
      <sz val="10"/>
      <name val="MS Sans Serif"/>
      <family val="2"/>
    </font>
    <font>
      <b/>
      <i/>
      <sz val="10"/>
      <name val="MS Sans Serif"/>
      <family val="2"/>
    </font>
    <font>
      <b/>
      <i/>
      <sz val="8"/>
      <name val="MS Sans Serif"/>
      <family val="2"/>
    </font>
    <font>
      <b/>
      <sz val="9"/>
      <name val="MS Sans Serif"/>
      <family val="2"/>
    </font>
    <font>
      <i/>
      <sz val="10"/>
      <name val="MS Sans Serif"/>
      <family val="2"/>
    </font>
    <font>
      <i/>
      <sz val="8"/>
      <name val="MS Sans Serif"/>
      <family val="2"/>
    </font>
    <font>
      <sz val="10"/>
      <name val="MS Sans Serif"/>
      <family val="2"/>
    </font>
    <font>
      <i/>
      <sz val="8.5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color indexed="10"/>
      <name val="MS Sans Serif"/>
      <family val="2"/>
    </font>
    <font>
      <sz val="10"/>
      <color indexed="10"/>
      <name val="MS Sans Serif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111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left"/>
    </xf>
    <xf numFmtId="3" fontId="0" fillId="0" borderId="0" xfId="0" quotePrefix="1" applyNumberFormat="1" applyAlignment="1">
      <alignment horizontal="left"/>
    </xf>
    <xf numFmtId="3" fontId="0" fillId="0" borderId="1" xfId="0" applyNumberFormat="1" applyBorder="1"/>
    <xf numFmtId="3" fontId="2" fillId="0" borderId="0" xfId="0" quotePrefix="1" applyNumberFormat="1" applyFont="1" applyAlignment="1">
      <alignment horizontal="left"/>
    </xf>
    <xf numFmtId="3" fontId="2" fillId="0" borderId="0" xfId="0" applyNumberFormat="1" applyFont="1"/>
    <xf numFmtId="3" fontId="3" fillId="0" borderId="0" xfId="0" applyNumberFormat="1" applyFont="1"/>
    <xf numFmtId="3" fontId="0" fillId="0" borderId="2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1" fillId="0" borderId="3" xfId="0" applyNumberFormat="1" applyFont="1" applyBorder="1" applyAlignment="1">
      <alignment horizontal="center"/>
    </xf>
    <xf numFmtId="3" fontId="1" fillId="0" borderId="5" xfId="0" quotePrefix="1" applyNumberFormat="1" applyFont="1" applyBorder="1" applyAlignment="1">
      <alignment horizontal="right"/>
    </xf>
    <xf numFmtId="0" fontId="0" fillId="0" borderId="6" xfId="0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0" fillId="0" borderId="6" xfId="0" applyNumberFormat="1" applyBorder="1"/>
    <xf numFmtId="3" fontId="1" fillId="0" borderId="3" xfId="0" quotePrefix="1" applyNumberFormat="1" applyFont="1" applyBorder="1" applyAlignment="1">
      <alignment horizontal="right"/>
    </xf>
    <xf numFmtId="3" fontId="1" fillId="0" borderId="0" xfId="0" quotePrefix="1" applyNumberFormat="1" applyFont="1" applyAlignment="1">
      <alignment horizontal="left"/>
    </xf>
    <xf numFmtId="3" fontId="1" fillId="0" borderId="0" xfId="0" applyNumberFormat="1" applyFont="1"/>
    <xf numFmtId="0" fontId="0" fillId="0" borderId="5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6" xfId="0" applyBorder="1" applyAlignment="1">
      <alignment horizontal="center"/>
    </xf>
    <xf numFmtId="164" fontId="4" fillId="0" borderId="0" xfId="0" applyNumberFormat="1" applyFont="1" applyAlignment="1">
      <alignment horizontal="center"/>
    </xf>
    <xf numFmtId="3" fontId="5" fillId="0" borderId="8" xfId="0" applyNumberFormat="1" applyFont="1" applyBorder="1" applyAlignment="1">
      <alignment horizontal="right"/>
    </xf>
    <xf numFmtId="3" fontId="6" fillId="0" borderId="8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 wrapText="1"/>
    </xf>
    <xf numFmtId="3" fontId="1" fillId="0" borderId="4" xfId="0" applyNumberFormat="1" applyFont="1" applyBorder="1" applyAlignment="1">
      <alignment horizontal="center" wrapText="1"/>
    </xf>
    <xf numFmtId="3" fontId="8" fillId="0" borderId="0" xfId="0" applyNumberFormat="1" applyFont="1"/>
    <xf numFmtId="3" fontId="9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right"/>
    </xf>
    <xf numFmtId="3" fontId="8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/>
    <xf numFmtId="3" fontId="4" fillId="0" borderId="0" xfId="0" applyNumberFormat="1" applyFont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10" fillId="0" borderId="0" xfId="0" applyNumberFormat="1" applyFont="1"/>
    <xf numFmtId="3" fontId="0" fillId="0" borderId="0" xfId="0" applyNumberFormat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3" fontId="1" fillId="0" borderId="6" xfId="0" applyNumberFormat="1" applyFont="1" applyBorder="1" applyAlignment="1">
      <alignment horizontal="center" wrapText="1"/>
    </xf>
    <xf numFmtId="3" fontId="1" fillId="0" borderId="3" xfId="0" quotePrefix="1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3" fontId="0" fillId="0" borderId="0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1" fillId="0" borderId="10" xfId="0" applyNumberFormat="1" applyFont="1" applyBorder="1" applyAlignment="1">
      <alignment horizontal="center"/>
    </xf>
    <xf numFmtId="3" fontId="0" fillId="0" borderId="11" xfId="0" applyNumberFormat="1" applyBorder="1"/>
    <xf numFmtId="3" fontId="11" fillId="0" borderId="0" xfId="0" applyNumberFormat="1" applyFont="1"/>
    <xf numFmtId="3" fontId="11" fillId="0" borderId="0" xfId="0" applyNumberFormat="1" applyFont="1" applyFill="1" applyBorder="1"/>
    <xf numFmtId="3" fontId="1" fillId="0" borderId="2" xfId="0" applyNumberFormat="1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3" fontId="1" fillId="0" borderId="4" xfId="0" applyNumberFormat="1" applyFont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3" fontId="14" fillId="0" borderId="0" xfId="0" applyNumberFormat="1" applyFont="1"/>
    <xf numFmtId="3" fontId="14" fillId="0" borderId="0" xfId="0" applyNumberFormat="1" applyFont="1" applyFill="1"/>
    <xf numFmtId="3" fontId="4" fillId="0" borderId="12" xfId="0" applyNumberFormat="1" applyFont="1" applyBorder="1" applyAlignment="1">
      <alignment horizontal="center"/>
    </xf>
    <xf numFmtId="165" fontId="0" fillId="0" borderId="0" xfId="0" applyNumberFormat="1"/>
    <xf numFmtId="3" fontId="0" fillId="0" borderId="0" xfId="0" applyNumberForma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0" fillId="0" borderId="0" xfId="0" applyBorder="1"/>
    <xf numFmtId="3" fontId="11" fillId="0" borderId="0" xfId="0" applyNumberFormat="1" applyFont="1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right"/>
    </xf>
    <xf numFmtId="3" fontId="15" fillId="0" borderId="0" xfId="0" applyNumberFormat="1" applyFont="1"/>
    <xf numFmtId="3" fontId="4" fillId="0" borderId="0" xfId="0" applyNumberFormat="1" applyFont="1"/>
    <xf numFmtId="3" fontId="4" fillId="0" borderId="13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3" fontId="0" fillId="0" borderId="16" xfId="0" applyNumberFormat="1" applyBorder="1"/>
    <xf numFmtId="3" fontId="0" fillId="0" borderId="17" xfId="0" applyNumberFormat="1" applyBorder="1"/>
    <xf numFmtId="3" fontId="4" fillId="0" borderId="17" xfId="0" applyNumberFormat="1" applyFont="1" applyBorder="1" applyAlignment="1">
      <alignment horizontal="center"/>
    </xf>
    <xf numFmtId="3" fontId="0" fillId="0" borderId="18" xfId="0" applyNumberFormat="1" applyBorder="1"/>
    <xf numFmtId="0" fontId="0" fillId="0" borderId="19" xfId="0" applyBorder="1"/>
    <xf numFmtId="0" fontId="0" fillId="0" borderId="20" xfId="0" applyBorder="1"/>
    <xf numFmtId="3" fontId="4" fillId="0" borderId="21" xfId="0" applyNumberFormat="1" applyFont="1" applyBorder="1" applyAlignment="1">
      <alignment horizontal="right"/>
    </xf>
    <xf numFmtId="3" fontId="4" fillId="0" borderId="17" xfId="0" applyNumberFormat="1" applyFont="1" applyBorder="1" applyAlignment="1">
      <alignment horizontal="right"/>
    </xf>
    <xf numFmtId="3" fontId="4" fillId="0" borderId="18" xfId="0" applyNumberFormat="1" applyFont="1" applyBorder="1" applyAlignment="1">
      <alignment horizontal="right"/>
    </xf>
    <xf numFmtId="0" fontId="0" fillId="0" borderId="21" xfId="0" applyBorder="1"/>
    <xf numFmtId="3" fontId="0" fillId="0" borderId="0" xfId="0" applyNumberFormat="1" applyFont="1" applyAlignment="1">
      <alignment horizontal="left"/>
    </xf>
    <xf numFmtId="3" fontId="0" fillId="0" borderId="22" xfId="0" applyNumberFormat="1" applyBorder="1"/>
    <xf numFmtId="3" fontId="8" fillId="0" borderId="0" xfId="0" applyNumberFormat="1" applyFont="1" applyAlignment="1">
      <alignment horizontal="left"/>
    </xf>
    <xf numFmtId="3" fontId="0" fillId="0" borderId="0" xfId="0" applyNumberFormat="1" applyFont="1"/>
    <xf numFmtId="3" fontId="0" fillId="0" borderId="0" xfId="0" applyNumberFormat="1" applyFont="1" applyAlignment="1">
      <alignment horizontal="right"/>
    </xf>
    <xf numFmtId="3" fontId="5" fillId="0" borderId="14" xfId="0" applyNumberFormat="1" applyFont="1" applyBorder="1" applyAlignment="1">
      <alignment horizontal="right"/>
    </xf>
    <xf numFmtId="3" fontId="6" fillId="0" borderId="14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3" fontId="4" fillId="0" borderId="17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4" fontId="9" fillId="0" borderId="0" xfId="0" applyNumberFormat="1" applyFont="1" applyAlignment="1">
      <alignment horizontal="center"/>
    </xf>
    <xf numFmtId="3" fontId="8" fillId="0" borderId="22" xfId="0" applyNumberFormat="1" applyFont="1" applyBorder="1"/>
    <xf numFmtId="3" fontId="9" fillId="0" borderId="22" xfId="0" applyNumberFormat="1" applyFont="1" applyBorder="1" applyAlignment="1">
      <alignment horizontal="center"/>
    </xf>
    <xf numFmtId="3" fontId="0" fillId="0" borderId="22" xfId="0" applyNumberFormat="1" applyFont="1" applyBorder="1" applyAlignment="1"/>
    <xf numFmtId="3" fontId="0" fillId="0" borderId="22" xfId="0" applyNumberFormat="1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tabSelected="1" workbookViewId="0">
      <selection activeCell="B26" sqref="B26"/>
    </sheetView>
  </sheetViews>
  <sheetFormatPr defaultRowHeight="12.75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1.42578125" style="1" customWidth="1"/>
    <col min="6" max="6" width="11.7109375" style="1" customWidth="1"/>
    <col min="7" max="7" width="11.28515625" style="1" customWidth="1"/>
    <col min="8" max="9" width="9.140625" style="1"/>
    <col min="10" max="10" width="10.85546875" style="1" customWidth="1"/>
    <col min="11" max="11" width="13.140625" style="1" customWidth="1"/>
    <col min="12" max="16384" width="9.140625" style="1"/>
  </cols>
  <sheetData>
    <row r="1" spans="1:11">
      <c r="B1" s="17" t="s">
        <v>0</v>
      </c>
      <c r="C1" s="18" t="s">
        <v>1</v>
      </c>
      <c r="D1" s="21" t="s">
        <v>2</v>
      </c>
      <c r="E1" s="8"/>
      <c r="F1" s="9"/>
      <c r="G1" s="11" t="s">
        <v>3</v>
      </c>
      <c r="H1" s="9"/>
      <c r="I1" s="9"/>
      <c r="J1" s="10"/>
      <c r="K1" s="12" t="s">
        <v>4</v>
      </c>
    </row>
    <row r="2" spans="1:11">
      <c r="B2" s="19"/>
      <c r="C2" s="20"/>
      <c r="D2" s="22"/>
      <c r="E2" s="14"/>
      <c r="F2" s="15"/>
      <c r="G2" s="15"/>
      <c r="H2" s="15"/>
      <c r="I2" s="15"/>
      <c r="J2" s="16"/>
      <c r="K2" s="13"/>
    </row>
    <row r="4" spans="1:11">
      <c r="A4" s="1" t="s">
        <v>5</v>
      </c>
      <c r="B4" s="1">
        <v>3000</v>
      </c>
      <c r="C4" s="1">
        <v>4000</v>
      </c>
      <c r="D4" s="1">
        <f>+C4+B4</f>
        <v>7000</v>
      </c>
    </row>
    <row r="5" spans="1:11">
      <c r="A5" s="1" t="s">
        <v>6</v>
      </c>
      <c r="B5" s="1">
        <v>2500</v>
      </c>
      <c r="C5" s="1">
        <v>6000</v>
      </c>
      <c r="D5" s="1">
        <f>+C5+B5</f>
        <v>8500</v>
      </c>
    </row>
    <row r="6" spans="1:11">
      <c r="A6" s="1" t="s">
        <v>7</v>
      </c>
      <c r="B6" s="1">
        <v>7500</v>
      </c>
      <c r="C6" s="1">
        <v>3000</v>
      </c>
      <c r="D6" s="1">
        <f>+C6+B6</f>
        <v>10500</v>
      </c>
    </row>
    <row r="7" spans="1:11">
      <c r="A7" s="6" t="s">
        <v>8</v>
      </c>
    </row>
    <row r="8" spans="1:11">
      <c r="A8" s="3" t="s">
        <v>9</v>
      </c>
      <c r="B8" s="1">
        <v>8000</v>
      </c>
      <c r="D8" s="1">
        <f>+C8+B8</f>
        <v>8000</v>
      </c>
    </row>
    <row r="9" spans="1:11" ht="13.5" thickBot="1">
      <c r="A9" s="1" t="s">
        <v>10</v>
      </c>
      <c r="B9" s="4">
        <f>SUM(B4:B8)</f>
        <v>21000</v>
      </c>
      <c r="C9" s="4">
        <f>SUM(C4:C8)</f>
        <v>13000</v>
      </c>
      <c r="D9" s="4">
        <f>+C9+B9</f>
        <v>34000</v>
      </c>
      <c r="E9" s="4"/>
      <c r="F9" s="4"/>
      <c r="G9" s="4"/>
      <c r="H9" s="4"/>
      <c r="I9" s="4"/>
      <c r="J9" s="4"/>
      <c r="K9" s="4"/>
    </row>
    <row r="10" spans="1:11" ht="13.5" thickTop="1"/>
    <row r="11" spans="1:11">
      <c r="A11" s="1" t="s">
        <v>11</v>
      </c>
      <c r="B11" s="1">
        <f>+B18-SUM(B12:B17)</f>
        <v>6500</v>
      </c>
      <c r="C11" s="1">
        <f>+C18-SUM(C12:C17)</f>
        <v>5500</v>
      </c>
      <c r="D11" s="1">
        <f>+C11+B11</f>
        <v>12000</v>
      </c>
    </row>
    <row r="12" spans="1:11">
      <c r="A12" s="1" t="s">
        <v>12</v>
      </c>
      <c r="B12" s="1">
        <v>4000</v>
      </c>
      <c r="C12" s="1">
        <v>1000</v>
      </c>
      <c r="D12" s="1">
        <f>+C12+B12</f>
        <v>5000</v>
      </c>
    </row>
    <row r="13" spans="1:11" s="6" customFormat="1">
      <c r="A13" s="5" t="s">
        <v>13</v>
      </c>
      <c r="F13" s="7"/>
      <c r="K13" s="1"/>
    </row>
    <row r="14" spans="1:11" s="6" customFormat="1">
      <c r="A14" s="6" t="s">
        <v>14</v>
      </c>
      <c r="J14" s="7"/>
      <c r="K14" s="1"/>
    </row>
    <row r="15" spans="1:11">
      <c r="A15" s="1" t="s">
        <v>15</v>
      </c>
      <c r="B15" s="1">
        <v>3000</v>
      </c>
      <c r="C15" s="1">
        <v>2000</v>
      </c>
      <c r="D15" s="1">
        <f>+C15+B15</f>
        <v>5000</v>
      </c>
    </row>
    <row r="16" spans="1:11">
      <c r="A16" s="1" t="s">
        <v>16</v>
      </c>
      <c r="B16" s="1">
        <v>6000</v>
      </c>
      <c r="C16" s="1">
        <v>3500</v>
      </c>
      <c r="D16" s="1">
        <f>+C16+B16</f>
        <v>9500</v>
      </c>
    </row>
    <row r="17" spans="1:11">
      <c r="A17" s="1" t="s">
        <v>17</v>
      </c>
      <c r="B17" s="1">
        <v>1500</v>
      </c>
      <c r="C17" s="1">
        <v>1000</v>
      </c>
      <c r="D17" s="1">
        <f>+C17+B17</f>
        <v>2500</v>
      </c>
    </row>
    <row r="18" spans="1:11" ht="13.5" thickBot="1">
      <c r="A18" s="1" t="s">
        <v>18</v>
      </c>
      <c r="B18" s="4">
        <f>+B9</f>
        <v>21000</v>
      </c>
      <c r="C18" s="4">
        <f>+C9</f>
        <v>13000</v>
      </c>
      <c r="D18" s="4">
        <f>+C18+B18</f>
        <v>34000</v>
      </c>
      <c r="E18" s="4"/>
      <c r="F18" s="4"/>
      <c r="G18" s="4"/>
      <c r="H18" s="4"/>
      <c r="I18" s="4"/>
      <c r="J18" s="4"/>
      <c r="K18" s="4"/>
    </row>
    <row r="19" spans="1:11" ht="13.5" thickTop="1"/>
    <row r="20" spans="1:11">
      <c r="A20" s="1" t="s">
        <v>19</v>
      </c>
      <c r="B20" s="1">
        <v>80000</v>
      </c>
      <c r="C20" s="1">
        <v>60000</v>
      </c>
      <c r="D20" s="1">
        <f>+C20+B20</f>
        <v>140000</v>
      </c>
    </row>
    <row r="21" spans="1:11">
      <c r="A21" s="3" t="s">
        <v>20</v>
      </c>
      <c r="B21" s="1">
        <v>400</v>
      </c>
      <c r="D21" s="1">
        <f>+C21+B21</f>
        <v>400</v>
      </c>
    </row>
    <row r="22" spans="1:11">
      <c r="A22" s="2" t="s">
        <v>21</v>
      </c>
      <c r="B22" s="1">
        <f>+B5</f>
        <v>2500</v>
      </c>
      <c r="C22" s="1">
        <f>+C5</f>
        <v>6000</v>
      </c>
      <c r="D22" s="1">
        <f>+C22+B22</f>
        <v>8500</v>
      </c>
    </row>
    <row r="23" spans="1:11">
      <c r="A23" s="3" t="s">
        <v>22</v>
      </c>
      <c r="B23" s="1">
        <f>-B20-B21-B24+B26-B22</f>
        <v>-79900</v>
      </c>
      <c r="C23" s="1">
        <f>-C20-C21-C24+C26-C22</f>
        <v>-64000</v>
      </c>
      <c r="D23" s="1">
        <f>+C23+B23</f>
        <v>-143900</v>
      </c>
    </row>
    <row r="24" spans="1:11">
      <c r="A24" s="1" t="s">
        <v>23</v>
      </c>
      <c r="B24" s="1">
        <f>-B26</f>
        <v>-1500</v>
      </c>
      <c r="C24" s="1">
        <f>-C26</f>
        <v>-1000</v>
      </c>
      <c r="D24" s="1">
        <f>+C24+B24</f>
        <v>-2500</v>
      </c>
    </row>
    <row r="25" spans="1:11">
      <c r="A25" s="6" t="s">
        <v>14</v>
      </c>
    </row>
    <row r="26" spans="1:11" ht="13.5" thickBot="1">
      <c r="A26" s="1" t="s">
        <v>24</v>
      </c>
      <c r="B26" s="4">
        <f>+B17</f>
        <v>1500</v>
      </c>
      <c r="C26" s="4">
        <f>+C17</f>
        <v>1000</v>
      </c>
      <c r="D26" s="4">
        <f>+C26+B26</f>
        <v>2500</v>
      </c>
      <c r="E26" s="4"/>
      <c r="F26" s="4"/>
      <c r="G26" s="4"/>
      <c r="H26" s="4"/>
      <c r="I26" s="4"/>
      <c r="J26" s="4"/>
      <c r="K26" s="4"/>
    </row>
    <row r="27" spans="1:11" ht="13.5" thickTop="1"/>
  </sheetData>
  <printOptions gridLines="1" gridLinesSet="0"/>
  <pageMargins left="0.78740157480314965" right="0.78740157480314965" top="0.98425196850393704" bottom="0.98425196850393704" header="0.5" footer="0.5"/>
  <pageSetup paperSize="9" scale="98" orientation="landscape" horizontalDpi="300" verticalDpi="30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64"/>
  <sheetViews>
    <sheetView topLeftCell="A34" workbookViewId="0">
      <selection activeCell="A62" sqref="A62:XFD62"/>
    </sheetView>
  </sheetViews>
  <sheetFormatPr defaultColWidth="8.85546875" defaultRowHeight="18" customHeight="1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6" width="11.42578125" style="1" customWidth="1"/>
    <col min="7" max="7" width="11.7109375" style="1" customWidth="1"/>
    <col min="8" max="8" width="11.85546875" style="1" customWidth="1"/>
    <col min="9" max="9" width="11.5703125" style="1" customWidth="1"/>
    <col min="10" max="10" width="8.85546875" style="1"/>
    <col min="11" max="11" width="10.28515625" style="1" customWidth="1"/>
    <col min="12" max="12" width="10.85546875" style="1" customWidth="1"/>
    <col min="13" max="13" width="13.140625" style="1" customWidth="1"/>
    <col min="14" max="256" width="8.8554687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2" width="11.42578125" style="1" customWidth="1"/>
    <col min="263" max="263" width="11.7109375" style="1" customWidth="1"/>
    <col min="264" max="264" width="11.85546875" style="1" customWidth="1"/>
    <col min="265" max="265" width="11.5703125" style="1" customWidth="1"/>
    <col min="266" max="266" width="8.85546875" style="1"/>
    <col min="267" max="267" width="10.28515625" style="1" customWidth="1"/>
    <col min="268" max="268" width="10.85546875" style="1" customWidth="1"/>
    <col min="269" max="269" width="13.140625" style="1" customWidth="1"/>
    <col min="270" max="512" width="8.8554687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8" width="11.42578125" style="1" customWidth="1"/>
    <col min="519" max="519" width="11.7109375" style="1" customWidth="1"/>
    <col min="520" max="520" width="11.85546875" style="1" customWidth="1"/>
    <col min="521" max="521" width="11.5703125" style="1" customWidth="1"/>
    <col min="522" max="522" width="8.85546875" style="1"/>
    <col min="523" max="523" width="10.28515625" style="1" customWidth="1"/>
    <col min="524" max="524" width="10.85546875" style="1" customWidth="1"/>
    <col min="525" max="525" width="13.140625" style="1" customWidth="1"/>
    <col min="526" max="768" width="8.8554687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4" width="11.42578125" style="1" customWidth="1"/>
    <col min="775" max="775" width="11.7109375" style="1" customWidth="1"/>
    <col min="776" max="776" width="11.85546875" style="1" customWidth="1"/>
    <col min="777" max="777" width="11.5703125" style="1" customWidth="1"/>
    <col min="778" max="778" width="8.85546875" style="1"/>
    <col min="779" max="779" width="10.28515625" style="1" customWidth="1"/>
    <col min="780" max="780" width="10.85546875" style="1" customWidth="1"/>
    <col min="781" max="781" width="13.140625" style="1" customWidth="1"/>
    <col min="782" max="1024" width="8.8554687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0" width="11.42578125" style="1" customWidth="1"/>
    <col min="1031" max="1031" width="11.7109375" style="1" customWidth="1"/>
    <col min="1032" max="1032" width="11.85546875" style="1" customWidth="1"/>
    <col min="1033" max="1033" width="11.5703125" style="1" customWidth="1"/>
    <col min="1034" max="1034" width="8.85546875" style="1"/>
    <col min="1035" max="1035" width="10.28515625" style="1" customWidth="1"/>
    <col min="1036" max="1036" width="10.85546875" style="1" customWidth="1"/>
    <col min="1037" max="1037" width="13.140625" style="1" customWidth="1"/>
    <col min="1038" max="1280" width="8.8554687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6" width="11.42578125" style="1" customWidth="1"/>
    <col min="1287" max="1287" width="11.7109375" style="1" customWidth="1"/>
    <col min="1288" max="1288" width="11.85546875" style="1" customWidth="1"/>
    <col min="1289" max="1289" width="11.5703125" style="1" customWidth="1"/>
    <col min="1290" max="1290" width="8.85546875" style="1"/>
    <col min="1291" max="1291" width="10.28515625" style="1" customWidth="1"/>
    <col min="1292" max="1292" width="10.85546875" style="1" customWidth="1"/>
    <col min="1293" max="1293" width="13.140625" style="1" customWidth="1"/>
    <col min="1294" max="1536" width="8.8554687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2" width="11.42578125" style="1" customWidth="1"/>
    <col min="1543" max="1543" width="11.7109375" style="1" customWidth="1"/>
    <col min="1544" max="1544" width="11.85546875" style="1" customWidth="1"/>
    <col min="1545" max="1545" width="11.5703125" style="1" customWidth="1"/>
    <col min="1546" max="1546" width="8.85546875" style="1"/>
    <col min="1547" max="1547" width="10.28515625" style="1" customWidth="1"/>
    <col min="1548" max="1548" width="10.85546875" style="1" customWidth="1"/>
    <col min="1549" max="1549" width="13.140625" style="1" customWidth="1"/>
    <col min="1550" max="1792" width="8.8554687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8" width="11.42578125" style="1" customWidth="1"/>
    <col min="1799" max="1799" width="11.7109375" style="1" customWidth="1"/>
    <col min="1800" max="1800" width="11.85546875" style="1" customWidth="1"/>
    <col min="1801" max="1801" width="11.5703125" style="1" customWidth="1"/>
    <col min="1802" max="1802" width="8.85546875" style="1"/>
    <col min="1803" max="1803" width="10.28515625" style="1" customWidth="1"/>
    <col min="1804" max="1804" width="10.85546875" style="1" customWidth="1"/>
    <col min="1805" max="1805" width="13.140625" style="1" customWidth="1"/>
    <col min="1806" max="2048" width="8.8554687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4" width="11.42578125" style="1" customWidth="1"/>
    <col min="2055" max="2055" width="11.7109375" style="1" customWidth="1"/>
    <col min="2056" max="2056" width="11.85546875" style="1" customWidth="1"/>
    <col min="2057" max="2057" width="11.5703125" style="1" customWidth="1"/>
    <col min="2058" max="2058" width="8.85546875" style="1"/>
    <col min="2059" max="2059" width="10.28515625" style="1" customWidth="1"/>
    <col min="2060" max="2060" width="10.85546875" style="1" customWidth="1"/>
    <col min="2061" max="2061" width="13.140625" style="1" customWidth="1"/>
    <col min="2062" max="2304" width="8.8554687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0" width="11.42578125" style="1" customWidth="1"/>
    <col min="2311" max="2311" width="11.7109375" style="1" customWidth="1"/>
    <col min="2312" max="2312" width="11.85546875" style="1" customWidth="1"/>
    <col min="2313" max="2313" width="11.5703125" style="1" customWidth="1"/>
    <col min="2314" max="2314" width="8.85546875" style="1"/>
    <col min="2315" max="2315" width="10.28515625" style="1" customWidth="1"/>
    <col min="2316" max="2316" width="10.85546875" style="1" customWidth="1"/>
    <col min="2317" max="2317" width="13.140625" style="1" customWidth="1"/>
    <col min="2318" max="2560" width="8.8554687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6" width="11.42578125" style="1" customWidth="1"/>
    <col min="2567" max="2567" width="11.7109375" style="1" customWidth="1"/>
    <col min="2568" max="2568" width="11.85546875" style="1" customWidth="1"/>
    <col min="2569" max="2569" width="11.5703125" style="1" customWidth="1"/>
    <col min="2570" max="2570" width="8.85546875" style="1"/>
    <col min="2571" max="2571" width="10.28515625" style="1" customWidth="1"/>
    <col min="2572" max="2572" width="10.85546875" style="1" customWidth="1"/>
    <col min="2573" max="2573" width="13.140625" style="1" customWidth="1"/>
    <col min="2574" max="2816" width="8.8554687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2" width="11.42578125" style="1" customWidth="1"/>
    <col min="2823" max="2823" width="11.7109375" style="1" customWidth="1"/>
    <col min="2824" max="2824" width="11.85546875" style="1" customWidth="1"/>
    <col min="2825" max="2825" width="11.5703125" style="1" customWidth="1"/>
    <col min="2826" max="2826" width="8.85546875" style="1"/>
    <col min="2827" max="2827" width="10.28515625" style="1" customWidth="1"/>
    <col min="2828" max="2828" width="10.85546875" style="1" customWidth="1"/>
    <col min="2829" max="2829" width="13.140625" style="1" customWidth="1"/>
    <col min="2830" max="3072" width="8.8554687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8" width="11.42578125" style="1" customWidth="1"/>
    <col min="3079" max="3079" width="11.7109375" style="1" customWidth="1"/>
    <col min="3080" max="3080" width="11.85546875" style="1" customWidth="1"/>
    <col min="3081" max="3081" width="11.5703125" style="1" customWidth="1"/>
    <col min="3082" max="3082" width="8.85546875" style="1"/>
    <col min="3083" max="3083" width="10.28515625" style="1" customWidth="1"/>
    <col min="3084" max="3084" width="10.85546875" style="1" customWidth="1"/>
    <col min="3085" max="3085" width="13.140625" style="1" customWidth="1"/>
    <col min="3086" max="3328" width="8.8554687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4" width="11.42578125" style="1" customWidth="1"/>
    <col min="3335" max="3335" width="11.7109375" style="1" customWidth="1"/>
    <col min="3336" max="3336" width="11.85546875" style="1" customWidth="1"/>
    <col min="3337" max="3337" width="11.5703125" style="1" customWidth="1"/>
    <col min="3338" max="3338" width="8.85546875" style="1"/>
    <col min="3339" max="3339" width="10.28515625" style="1" customWidth="1"/>
    <col min="3340" max="3340" width="10.85546875" style="1" customWidth="1"/>
    <col min="3341" max="3341" width="13.140625" style="1" customWidth="1"/>
    <col min="3342" max="3584" width="8.8554687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0" width="11.42578125" style="1" customWidth="1"/>
    <col min="3591" max="3591" width="11.7109375" style="1" customWidth="1"/>
    <col min="3592" max="3592" width="11.85546875" style="1" customWidth="1"/>
    <col min="3593" max="3593" width="11.5703125" style="1" customWidth="1"/>
    <col min="3594" max="3594" width="8.85546875" style="1"/>
    <col min="3595" max="3595" width="10.28515625" style="1" customWidth="1"/>
    <col min="3596" max="3596" width="10.85546875" style="1" customWidth="1"/>
    <col min="3597" max="3597" width="13.140625" style="1" customWidth="1"/>
    <col min="3598" max="3840" width="8.8554687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6" width="11.42578125" style="1" customWidth="1"/>
    <col min="3847" max="3847" width="11.7109375" style="1" customWidth="1"/>
    <col min="3848" max="3848" width="11.85546875" style="1" customWidth="1"/>
    <col min="3849" max="3849" width="11.5703125" style="1" customWidth="1"/>
    <col min="3850" max="3850" width="8.85546875" style="1"/>
    <col min="3851" max="3851" width="10.28515625" style="1" customWidth="1"/>
    <col min="3852" max="3852" width="10.85546875" style="1" customWidth="1"/>
    <col min="3853" max="3853" width="13.140625" style="1" customWidth="1"/>
    <col min="3854" max="4096" width="8.8554687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2" width="11.42578125" style="1" customWidth="1"/>
    <col min="4103" max="4103" width="11.7109375" style="1" customWidth="1"/>
    <col min="4104" max="4104" width="11.85546875" style="1" customWidth="1"/>
    <col min="4105" max="4105" width="11.5703125" style="1" customWidth="1"/>
    <col min="4106" max="4106" width="8.85546875" style="1"/>
    <col min="4107" max="4107" width="10.28515625" style="1" customWidth="1"/>
    <col min="4108" max="4108" width="10.85546875" style="1" customWidth="1"/>
    <col min="4109" max="4109" width="13.140625" style="1" customWidth="1"/>
    <col min="4110" max="4352" width="8.8554687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8" width="11.42578125" style="1" customWidth="1"/>
    <col min="4359" max="4359" width="11.7109375" style="1" customWidth="1"/>
    <col min="4360" max="4360" width="11.85546875" style="1" customWidth="1"/>
    <col min="4361" max="4361" width="11.5703125" style="1" customWidth="1"/>
    <col min="4362" max="4362" width="8.85546875" style="1"/>
    <col min="4363" max="4363" width="10.28515625" style="1" customWidth="1"/>
    <col min="4364" max="4364" width="10.85546875" style="1" customWidth="1"/>
    <col min="4365" max="4365" width="13.140625" style="1" customWidth="1"/>
    <col min="4366" max="4608" width="8.8554687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4" width="11.42578125" style="1" customWidth="1"/>
    <col min="4615" max="4615" width="11.7109375" style="1" customWidth="1"/>
    <col min="4616" max="4616" width="11.85546875" style="1" customWidth="1"/>
    <col min="4617" max="4617" width="11.5703125" style="1" customWidth="1"/>
    <col min="4618" max="4618" width="8.85546875" style="1"/>
    <col min="4619" max="4619" width="10.28515625" style="1" customWidth="1"/>
    <col min="4620" max="4620" width="10.85546875" style="1" customWidth="1"/>
    <col min="4621" max="4621" width="13.140625" style="1" customWidth="1"/>
    <col min="4622" max="4864" width="8.8554687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0" width="11.42578125" style="1" customWidth="1"/>
    <col min="4871" max="4871" width="11.7109375" style="1" customWidth="1"/>
    <col min="4872" max="4872" width="11.85546875" style="1" customWidth="1"/>
    <col min="4873" max="4873" width="11.5703125" style="1" customWidth="1"/>
    <col min="4874" max="4874" width="8.85546875" style="1"/>
    <col min="4875" max="4875" width="10.28515625" style="1" customWidth="1"/>
    <col min="4876" max="4876" width="10.85546875" style="1" customWidth="1"/>
    <col min="4877" max="4877" width="13.140625" style="1" customWidth="1"/>
    <col min="4878" max="5120" width="8.8554687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6" width="11.42578125" style="1" customWidth="1"/>
    <col min="5127" max="5127" width="11.7109375" style="1" customWidth="1"/>
    <col min="5128" max="5128" width="11.85546875" style="1" customWidth="1"/>
    <col min="5129" max="5129" width="11.5703125" style="1" customWidth="1"/>
    <col min="5130" max="5130" width="8.85546875" style="1"/>
    <col min="5131" max="5131" width="10.28515625" style="1" customWidth="1"/>
    <col min="5132" max="5132" width="10.85546875" style="1" customWidth="1"/>
    <col min="5133" max="5133" width="13.140625" style="1" customWidth="1"/>
    <col min="5134" max="5376" width="8.8554687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2" width="11.42578125" style="1" customWidth="1"/>
    <col min="5383" max="5383" width="11.7109375" style="1" customWidth="1"/>
    <col min="5384" max="5384" width="11.85546875" style="1" customWidth="1"/>
    <col min="5385" max="5385" width="11.5703125" style="1" customWidth="1"/>
    <col min="5386" max="5386" width="8.85546875" style="1"/>
    <col min="5387" max="5387" width="10.28515625" style="1" customWidth="1"/>
    <col min="5388" max="5388" width="10.85546875" style="1" customWidth="1"/>
    <col min="5389" max="5389" width="13.140625" style="1" customWidth="1"/>
    <col min="5390" max="5632" width="8.8554687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8" width="11.42578125" style="1" customWidth="1"/>
    <col min="5639" max="5639" width="11.7109375" style="1" customWidth="1"/>
    <col min="5640" max="5640" width="11.85546875" style="1" customWidth="1"/>
    <col min="5641" max="5641" width="11.5703125" style="1" customWidth="1"/>
    <col min="5642" max="5642" width="8.85546875" style="1"/>
    <col min="5643" max="5643" width="10.28515625" style="1" customWidth="1"/>
    <col min="5644" max="5644" width="10.85546875" style="1" customWidth="1"/>
    <col min="5645" max="5645" width="13.140625" style="1" customWidth="1"/>
    <col min="5646" max="5888" width="8.8554687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4" width="11.42578125" style="1" customWidth="1"/>
    <col min="5895" max="5895" width="11.7109375" style="1" customWidth="1"/>
    <col min="5896" max="5896" width="11.85546875" style="1" customWidth="1"/>
    <col min="5897" max="5897" width="11.5703125" style="1" customWidth="1"/>
    <col min="5898" max="5898" width="8.85546875" style="1"/>
    <col min="5899" max="5899" width="10.28515625" style="1" customWidth="1"/>
    <col min="5900" max="5900" width="10.85546875" style="1" customWidth="1"/>
    <col min="5901" max="5901" width="13.140625" style="1" customWidth="1"/>
    <col min="5902" max="6144" width="8.8554687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0" width="11.42578125" style="1" customWidth="1"/>
    <col min="6151" max="6151" width="11.7109375" style="1" customWidth="1"/>
    <col min="6152" max="6152" width="11.85546875" style="1" customWidth="1"/>
    <col min="6153" max="6153" width="11.5703125" style="1" customWidth="1"/>
    <col min="6154" max="6154" width="8.85546875" style="1"/>
    <col min="6155" max="6155" width="10.28515625" style="1" customWidth="1"/>
    <col min="6156" max="6156" width="10.85546875" style="1" customWidth="1"/>
    <col min="6157" max="6157" width="13.140625" style="1" customWidth="1"/>
    <col min="6158" max="6400" width="8.8554687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6" width="11.42578125" style="1" customWidth="1"/>
    <col min="6407" max="6407" width="11.7109375" style="1" customWidth="1"/>
    <col min="6408" max="6408" width="11.85546875" style="1" customWidth="1"/>
    <col min="6409" max="6409" width="11.5703125" style="1" customWidth="1"/>
    <col min="6410" max="6410" width="8.85546875" style="1"/>
    <col min="6411" max="6411" width="10.28515625" style="1" customWidth="1"/>
    <col min="6412" max="6412" width="10.85546875" style="1" customWidth="1"/>
    <col min="6413" max="6413" width="13.140625" style="1" customWidth="1"/>
    <col min="6414" max="6656" width="8.8554687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2" width="11.42578125" style="1" customWidth="1"/>
    <col min="6663" max="6663" width="11.7109375" style="1" customWidth="1"/>
    <col min="6664" max="6664" width="11.85546875" style="1" customWidth="1"/>
    <col min="6665" max="6665" width="11.5703125" style="1" customWidth="1"/>
    <col min="6666" max="6666" width="8.85546875" style="1"/>
    <col min="6667" max="6667" width="10.28515625" style="1" customWidth="1"/>
    <col min="6668" max="6668" width="10.85546875" style="1" customWidth="1"/>
    <col min="6669" max="6669" width="13.140625" style="1" customWidth="1"/>
    <col min="6670" max="6912" width="8.8554687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8" width="11.42578125" style="1" customWidth="1"/>
    <col min="6919" max="6919" width="11.7109375" style="1" customWidth="1"/>
    <col min="6920" max="6920" width="11.85546875" style="1" customWidth="1"/>
    <col min="6921" max="6921" width="11.5703125" style="1" customWidth="1"/>
    <col min="6922" max="6922" width="8.85546875" style="1"/>
    <col min="6923" max="6923" width="10.28515625" style="1" customWidth="1"/>
    <col min="6924" max="6924" width="10.85546875" style="1" customWidth="1"/>
    <col min="6925" max="6925" width="13.140625" style="1" customWidth="1"/>
    <col min="6926" max="7168" width="8.8554687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4" width="11.42578125" style="1" customWidth="1"/>
    <col min="7175" max="7175" width="11.7109375" style="1" customWidth="1"/>
    <col min="7176" max="7176" width="11.85546875" style="1" customWidth="1"/>
    <col min="7177" max="7177" width="11.5703125" style="1" customWidth="1"/>
    <col min="7178" max="7178" width="8.85546875" style="1"/>
    <col min="7179" max="7179" width="10.28515625" style="1" customWidth="1"/>
    <col min="7180" max="7180" width="10.85546875" style="1" customWidth="1"/>
    <col min="7181" max="7181" width="13.140625" style="1" customWidth="1"/>
    <col min="7182" max="7424" width="8.8554687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0" width="11.42578125" style="1" customWidth="1"/>
    <col min="7431" max="7431" width="11.7109375" style="1" customWidth="1"/>
    <col min="7432" max="7432" width="11.85546875" style="1" customWidth="1"/>
    <col min="7433" max="7433" width="11.5703125" style="1" customWidth="1"/>
    <col min="7434" max="7434" width="8.85546875" style="1"/>
    <col min="7435" max="7435" width="10.28515625" style="1" customWidth="1"/>
    <col min="7436" max="7436" width="10.85546875" style="1" customWidth="1"/>
    <col min="7437" max="7437" width="13.140625" style="1" customWidth="1"/>
    <col min="7438" max="7680" width="8.8554687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6" width="11.42578125" style="1" customWidth="1"/>
    <col min="7687" max="7687" width="11.7109375" style="1" customWidth="1"/>
    <col min="7688" max="7688" width="11.85546875" style="1" customWidth="1"/>
    <col min="7689" max="7689" width="11.5703125" style="1" customWidth="1"/>
    <col min="7690" max="7690" width="8.85546875" style="1"/>
    <col min="7691" max="7691" width="10.28515625" style="1" customWidth="1"/>
    <col min="7692" max="7692" width="10.85546875" style="1" customWidth="1"/>
    <col min="7693" max="7693" width="13.140625" style="1" customWidth="1"/>
    <col min="7694" max="7936" width="8.8554687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2" width="11.42578125" style="1" customWidth="1"/>
    <col min="7943" max="7943" width="11.7109375" style="1" customWidth="1"/>
    <col min="7944" max="7944" width="11.85546875" style="1" customWidth="1"/>
    <col min="7945" max="7945" width="11.5703125" style="1" customWidth="1"/>
    <col min="7946" max="7946" width="8.85546875" style="1"/>
    <col min="7947" max="7947" width="10.28515625" style="1" customWidth="1"/>
    <col min="7948" max="7948" width="10.85546875" style="1" customWidth="1"/>
    <col min="7949" max="7949" width="13.140625" style="1" customWidth="1"/>
    <col min="7950" max="8192" width="8.8554687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8" width="11.42578125" style="1" customWidth="1"/>
    <col min="8199" max="8199" width="11.7109375" style="1" customWidth="1"/>
    <col min="8200" max="8200" width="11.85546875" style="1" customWidth="1"/>
    <col min="8201" max="8201" width="11.5703125" style="1" customWidth="1"/>
    <col min="8202" max="8202" width="8.85546875" style="1"/>
    <col min="8203" max="8203" width="10.28515625" style="1" customWidth="1"/>
    <col min="8204" max="8204" width="10.85546875" style="1" customWidth="1"/>
    <col min="8205" max="8205" width="13.140625" style="1" customWidth="1"/>
    <col min="8206" max="8448" width="8.8554687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4" width="11.42578125" style="1" customWidth="1"/>
    <col min="8455" max="8455" width="11.7109375" style="1" customWidth="1"/>
    <col min="8456" max="8456" width="11.85546875" style="1" customWidth="1"/>
    <col min="8457" max="8457" width="11.5703125" style="1" customWidth="1"/>
    <col min="8458" max="8458" width="8.85546875" style="1"/>
    <col min="8459" max="8459" width="10.28515625" style="1" customWidth="1"/>
    <col min="8460" max="8460" width="10.85546875" style="1" customWidth="1"/>
    <col min="8461" max="8461" width="13.140625" style="1" customWidth="1"/>
    <col min="8462" max="8704" width="8.8554687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0" width="11.42578125" style="1" customWidth="1"/>
    <col min="8711" max="8711" width="11.7109375" style="1" customWidth="1"/>
    <col min="8712" max="8712" width="11.85546875" style="1" customWidth="1"/>
    <col min="8713" max="8713" width="11.5703125" style="1" customWidth="1"/>
    <col min="8714" max="8714" width="8.85546875" style="1"/>
    <col min="8715" max="8715" width="10.28515625" style="1" customWidth="1"/>
    <col min="8716" max="8716" width="10.85546875" style="1" customWidth="1"/>
    <col min="8717" max="8717" width="13.140625" style="1" customWidth="1"/>
    <col min="8718" max="8960" width="8.8554687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6" width="11.42578125" style="1" customWidth="1"/>
    <col min="8967" max="8967" width="11.7109375" style="1" customWidth="1"/>
    <col min="8968" max="8968" width="11.85546875" style="1" customWidth="1"/>
    <col min="8969" max="8969" width="11.5703125" style="1" customWidth="1"/>
    <col min="8970" max="8970" width="8.85546875" style="1"/>
    <col min="8971" max="8971" width="10.28515625" style="1" customWidth="1"/>
    <col min="8972" max="8972" width="10.85546875" style="1" customWidth="1"/>
    <col min="8973" max="8973" width="13.140625" style="1" customWidth="1"/>
    <col min="8974" max="9216" width="8.8554687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2" width="11.42578125" style="1" customWidth="1"/>
    <col min="9223" max="9223" width="11.7109375" style="1" customWidth="1"/>
    <col min="9224" max="9224" width="11.85546875" style="1" customWidth="1"/>
    <col min="9225" max="9225" width="11.5703125" style="1" customWidth="1"/>
    <col min="9226" max="9226" width="8.85546875" style="1"/>
    <col min="9227" max="9227" width="10.28515625" style="1" customWidth="1"/>
    <col min="9228" max="9228" width="10.85546875" style="1" customWidth="1"/>
    <col min="9229" max="9229" width="13.140625" style="1" customWidth="1"/>
    <col min="9230" max="9472" width="8.8554687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8" width="11.42578125" style="1" customWidth="1"/>
    <col min="9479" max="9479" width="11.7109375" style="1" customWidth="1"/>
    <col min="9480" max="9480" width="11.85546875" style="1" customWidth="1"/>
    <col min="9481" max="9481" width="11.5703125" style="1" customWidth="1"/>
    <col min="9482" max="9482" width="8.85546875" style="1"/>
    <col min="9483" max="9483" width="10.28515625" style="1" customWidth="1"/>
    <col min="9484" max="9484" width="10.85546875" style="1" customWidth="1"/>
    <col min="9485" max="9485" width="13.140625" style="1" customWidth="1"/>
    <col min="9486" max="9728" width="8.8554687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4" width="11.42578125" style="1" customWidth="1"/>
    <col min="9735" max="9735" width="11.7109375" style="1" customWidth="1"/>
    <col min="9736" max="9736" width="11.85546875" style="1" customWidth="1"/>
    <col min="9737" max="9737" width="11.5703125" style="1" customWidth="1"/>
    <col min="9738" max="9738" width="8.85546875" style="1"/>
    <col min="9739" max="9739" width="10.28515625" style="1" customWidth="1"/>
    <col min="9740" max="9740" width="10.85546875" style="1" customWidth="1"/>
    <col min="9741" max="9741" width="13.140625" style="1" customWidth="1"/>
    <col min="9742" max="9984" width="8.8554687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0" width="11.42578125" style="1" customWidth="1"/>
    <col min="9991" max="9991" width="11.7109375" style="1" customWidth="1"/>
    <col min="9992" max="9992" width="11.85546875" style="1" customWidth="1"/>
    <col min="9993" max="9993" width="11.5703125" style="1" customWidth="1"/>
    <col min="9994" max="9994" width="8.85546875" style="1"/>
    <col min="9995" max="9995" width="10.28515625" style="1" customWidth="1"/>
    <col min="9996" max="9996" width="10.85546875" style="1" customWidth="1"/>
    <col min="9997" max="9997" width="13.140625" style="1" customWidth="1"/>
    <col min="9998" max="10240" width="8.8554687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6" width="11.42578125" style="1" customWidth="1"/>
    <col min="10247" max="10247" width="11.7109375" style="1" customWidth="1"/>
    <col min="10248" max="10248" width="11.85546875" style="1" customWidth="1"/>
    <col min="10249" max="10249" width="11.5703125" style="1" customWidth="1"/>
    <col min="10250" max="10250" width="8.85546875" style="1"/>
    <col min="10251" max="10251" width="10.28515625" style="1" customWidth="1"/>
    <col min="10252" max="10252" width="10.85546875" style="1" customWidth="1"/>
    <col min="10253" max="10253" width="13.140625" style="1" customWidth="1"/>
    <col min="10254" max="10496" width="8.8554687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2" width="11.42578125" style="1" customWidth="1"/>
    <col min="10503" max="10503" width="11.7109375" style="1" customWidth="1"/>
    <col min="10504" max="10504" width="11.85546875" style="1" customWidth="1"/>
    <col min="10505" max="10505" width="11.5703125" style="1" customWidth="1"/>
    <col min="10506" max="10506" width="8.85546875" style="1"/>
    <col min="10507" max="10507" width="10.28515625" style="1" customWidth="1"/>
    <col min="10508" max="10508" width="10.85546875" style="1" customWidth="1"/>
    <col min="10509" max="10509" width="13.140625" style="1" customWidth="1"/>
    <col min="10510" max="10752" width="8.8554687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8" width="11.42578125" style="1" customWidth="1"/>
    <col min="10759" max="10759" width="11.7109375" style="1" customWidth="1"/>
    <col min="10760" max="10760" width="11.85546875" style="1" customWidth="1"/>
    <col min="10761" max="10761" width="11.5703125" style="1" customWidth="1"/>
    <col min="10762" max="10762" width="8.85546875" style="1"/>
    <col min="10763" max="10763" width="10.28515625" style="1" customWidth="1"/>
    <col min="10764" max="10764" width="10.85546875" style="1" customWidth="1"/>
    <col min="10765" max="10765" width="13.140625" style="1" customWidth="1"/>
    <col min="10766" max="11008" width="8.8554687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4" width="11.42578125" style="1" customWidth="1"/>
    <col min="11015" max="11015" width="11.7109375" style="1" customWidth="1"/>
    <col min="11016" max="11016" width="11.85546875" style="1" customWidth="1"/>
    <col min="11017" max="11017" width="11.5703125" style="1" customWidth="1"/>
    <col min="11018" max="11018" width="8.85546875" style="1"/>
    <col min="11019" max="11019" width="10.28515625" style="1" customWidth="1"/>
    <col min="11020" max="11020" width="10.85546875" style="1" customWidth="1"/>
    <col min="11021" max="11021" width="13.140625" style="1" customWidth="1"/>
    <col min="11022" max="11264" width="8.8554687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0" width="11.42578125" style="1" customWidth="1"/>
    <col min="11271" max="11271" width="11.7109375" style="1" customWidth="1"/>
    <col min="11272" max="11272" width="11.85546875" style="1" customWidth="1"/>
    <col min="11273" max="11273" width="11.5703125" style="1" customWidth="1"/>
    <col min="11274" max="11274" width="8.85546875" style="1"/>
    <col min="11275" max="11275" width="10.28515625" style="1" customWidth="1"/>
    <col min="11276" max="11276" width="10.85546875" style="1" customWidth="1"/>
    <col min="11277" max="11277" width="13.140625" style="1" customWidth="1"/>
    <col min="11278" max="11520" width="8.8554687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6" width="11.42578125" style="1" customWidth="1"/>
    <col min="11527" max="11527" width="11.7109375" style="1" customWidth="1"/>
    <col min="11528" max="11528" width="11.85546875" style="1" customWidth="1"/>
    <col min="11529" max="11529" width="11.5703125" style="1" customWidth="1"/>
    <col min="11530" max="11530" width="8.85546875" style="1"/>
    <col min="11531" max="11531" width="10.28515625" style="1" customWidth="1"/>
    <col min="11532" max="11532" width="10.85546875" style="1" customWidth="1"/>
    <col min="11533" max="11533" width="13.140625" style="1" customWidth="1"/>
    <col min="11534" max="11776" width="8.8554687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2" width="11.42578125" style="1" customWidth="1"/>
    <col min="11783" max="11783" width="11.7109375" style="1" customWidth="1"/>
    <col min="11784" max="11784" width="11.85546875" style="1" customWidth="1"/>
    <col min="11785" max="11785" width="11.5703125" style="1" customWidth="1"/>
    <col min="11786" max="11786" width="8.85546875" style="1"/>
    <col min="11787" max="11787" width="10.28515625" style="1" customWidth="1"/>
    <col min="11788" max="11788" width="10.85546875" style="1" customWidth="1"/>
    <col min="11789" max="11789" width="13.140625" style="1" customWidth="1"/>
    <col min="11790" max="12032" width="8.8554687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8" width="11.42578125" style="1" customWidth="1"/>
    <col min="12039" max="12039" width="11.7109375" style="1" customWidth="1"/>
    <col min="12040" max="12040" width="11.85546875" style="1" customWidth="1"/>
    <col min="12041" max="12041" width="11.5703125" style="1" customWidth="1"/>
    <col min="12042" max="12042" width="8.85546875" style="1"/>
    <col min="12043" max="12043" width="10.28515625" style="1" customWidth="1"/>
    <col min="12044" max="12044" width="10.85546875" style="1" customWidth="1"/>
    <col min="12045" max="12045" width="13.140625" style="1" customWidth="1"/>
    <col min="12046" max="12288" width="8.8554687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4" width="11.42578125" style="1" customWidth="1"/>
    <col min="12295" max="12295" width="11.7109375" style="1" customWidth="1"/>
    <col min="12296" max="12296" width="11.85546875" style="1" customWidth="1"/>
    <col min="12297" max="12297" width="11.5703125" style="1" customWidth="1"/>
    <col min="12298" max="12298" width="8.85546875" style="1"/>
    <col min="12299" max="12299" width="10.28515625" style="1" customWidth="1"/>
    <col min="12300" max="12300" width="10.85546875" style="1" customWidth="1"/>
    <col min="12301" max="12301" width="13.140625" style="1" customWidth="1"/>
    <col min="12302" max="12544" width="8.8554687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0" width="11.42578125" style="1" customWidth="1"/>
    <col min="12551" max="12551" width="11.7109375" style="1" customWidth="1"/>
    <col min="12552" max="12552" width="11.85546875" style="1" customWidth="1"/>
    <col min="12553" max="12553" width="11.5703125" style="1" customWidth="1"/>
    <col min="12554" max="12554" width="8.85546875" style="1"/>
    <col min="12555" max="12555" width="10.28515625" style="1" customWidth="1"/>
    <col min="12556" max="12556" width="10.85546875" style="1" customWidth="1"/>
    <col min="12557" max="12557" width="13.140625" style="1" customWidth="1"/>
    <col min="12558" max="12800" width="8.8554687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6" width="11.42578125" style="1" customWidth="1"/>
    <col min="12807" max="12807" width="11.7109375" style="1" customWidth="1"/>
    <col min="12808" max="12808" width="11.85546875" style="1" customWidth="1"/>
    <col min="12809" max="12809" width="11.5703125" style="1" customWidth="1"/>
    <col min="12810" max="12810" width="8.85546875" style="1"/>
    <col min="12811" max="12811" width="10.28515625" style="1" customWidth="1"/>
    <col min="12812" max="12812" width="10.85546875" style="1" customWidth="1"/>
    <col min="12813" max="12813" width="13.140625" style="1" customWidth="1"/>
    <col min="12814" max="13056" width="8.8554687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2" width="11.42578125" style="1" customWidth="1"/>
    <col min="13063" max="13063" width="11.7109375" style="1" customWidth="1"/>
    <col min="13064" max="13064" width="11.85546875" style="1" customWidth="1"/>
    <col min="13065" max="13065" width="11.5703125" style="1" customWidth="1"/>
    <col min="13066" max="13066" width="8.85546875" style="1"/>
    <col min="13067" max="13067" width="10.28515625" style="1" customWidth="1"/>
    <col min="13068" max="13068" width="10.85546875" style="1" customWidth="1"/>
    <col min="13069" max="13069" width="13.140625" style="1" customWidth="1"/>
    <col min="13070" max="13312" width="8.8554687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8" width="11.42578125" style="1" customWidth="1"/>
    <col min="13319" max="13319" width="11.7109375" style="1" customWidth="1"/>
    <col min="13320" max="13320" width="11.85546875" style="1" customWidth="1"/>
    <col min="13321" max="13321" width="11.5703125" style="1" customWidth="1"/>
    <col min="13322" max="13322" width="8.85546875" style="1"/>
    <col min="13323" max="13323" width="10.28515625" style="1" customWidth="1"/>
    <col min="13324" max="13324" width="10.85546875" style="1" customWidth="1"/>
    <col min="13325" max="13325" width="13.140625" style="1" customWidth="1"/>
    <col min="13326" max="13568" width="8.8554687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4" width="11.42578125" style="1" customWidth="1"/>
    <col min="13575" max="13575" width="11.7109375" style="1" customWidth="1"/>
    <col min="13576" max="13576" width="11.85546875" style="1" customWidth="1"/>
    <col min="13577" max="13577" width="11.5703125" style="1" customWidth="1"/>
    <col min="13578" max="13578" width="8.85546875" style="1"/>
    <col min="13579" max="13579" width="10.28515625" style="1" customWidth="1"/>
    <col min="13580" max="13580" width="10.85546875" style="1" customWidth="1"/>
    <col min="13581" max="13581" width="13.140625" style="1" customWidth="1"/>
    <col min="13582" max="13824" width="8.8554687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0" width="11.42578125" style="1" customWidth="1"/>
    <col min="13831" max="13831" width="11.7109375" style="1" customWidth="1"/>
    <col min="13832" max="13832" width="11.85546875" style="1" customWidth="1"/>
    <col min="13833" max="13833" width="11.5703125" style="1" customWidth="1"/>
    <col min="13834" max="13834" width="8.85546875" style="1"/>
    <col min="13835" max="13835" width="10.28515625" style="1" customWidth="1"/>
    <col min="13836" max="13836" width="10.85546875" style="1" customWidth="1"/>
    <col min="13837" max="13837" width="13.140625" style="1" customWidth="1"/>
    <col min="13838" max="14080" width="8.8554687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6" width="11.42578125" style="1" customWidth="1"/>
    <col min="14087" max="14087" width="11.7109375" style="1" customWidth="1"/>
    <col min="14088" max="14088" width="11.85546875" style="1" customWidth="1"/>
    <col min="14089" max="14089" width="11.5703125" style="1" customWidth="1"/>
    <col min="14090" max="14090" width="8.85546875" style="1"/>
    <col min="14091" max="14091" width="10.28515625" style="1" customWidth="1"/>
    <col min="14092" max="14092" width="10.85546875" style="1" customWidth="1"/>
    <col min="14093" max="14093" width="13.140625" style="1" customWidth="1"/>
    <col min="14094" max="14336" width="8.8554687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2" width="11.42578125" style="1" customWidth="1"/>
    <col min="14343" max="14343" width="11.7109375" style="1" customWidth="1"/>
    <col min="14344" max="14344" width="11.85546875" style="1" customWidth="1"/>
    <col min="14345" max="14345" width="11.5703125" style="1" customWidth="1"/>
    <col min="14346" max="14346" width="8.85546875" style="1"/>
    <col min="14347" max="14347" width="10.28515625" style="1" customWidth="1"/>
    <col min="14348" max="14348" width="10.85546875" style="1" customWidth="1"/>
    <col min="14349" max="14349" width="13.140625" style="1" customWidth="1"/>
    <col min="14350" max="14592" width="8.8554687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8" width="11.42578125" style="1" customWidth="1"/>
    <col min="14599" max="14599" width="11.7109375" style="1" customWidth="1"/>
    <col min="14600" max="14600" width="11.85546875" style="1" customWidth="1"/>
    <col min="14601" max="14601" width="11.5703125" style="1" customWidth="1"/>
    <col min="14602" max="14602" width="8.85546875" style="1"/>
    <col min="14603" max="14603" width="10.28515625" style="1" customWidth="1"/>
    <col min="14604" max="14604" width="10.85546875" style="1" customWidth="1"/>
    <col min="14605" max="14605" width="13.140625" style="1" customWidth="1"/>
    <col min="14606" max="14848" width="8.8554687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4" width="11.42578125" style="1" customWidth="1"/>
    <col min="14855" max="14855" width="11.7109375" style="1" customWidth="1"/>
    <col min="14856" max="14856" width="11.85546875" style="1" customWidth="1"/>
    <col min="14857" max="14857" width="11.5703125" style="1" customWidth="1"/>
    <col min="14858" max="14858" width="8.85546875" style="1"/>
    <col min="14859" max="14859" width="10.28515625" style="1" customWidth="1"/>
    <col min="14860" max="14860" width="10.85546875" style="1" customWidth="1"/>
    <col min="14861" max="14861" width="13.140625" style="1" customWidth="1"/>
    <col min="14862" max="15104" width="8.8554687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0" width="11.42578125" style="1" customWidth="1"/>
    <col min="15111" max="15111" width="11.7109375" style="1" customWidth="1"/>
    <col min="15112" max="15112" width="11.85546875" style="1" customWidth="1"/>
    <col min="15113" max="15113" width="11.5703125" style="1" customWidth="1"/>
    <col min="15114" max="15114" width="8.85546875" style="1"/>
    <col min="15115" max="15115" width="10.28515625" style="1" customWidth="1"/>
    <col min="15116" max="15116" width="10.85546875" style="1" customWidth="1"/>
    <col min="15117" max="15117" width="13.140625" style="1" customWidth="1"/>
    <col min="15118" max="15360" width="8.8554687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6" width="11.42578125" style="1" customWidth="1"/>
    <col min="15367" max="15367" width="11.7109375" style="1" customWidth="1"/>
    <col min="15368" max="15368" width="11.85546875" style="1" customWidth="1"/>
    <col min="15369" max="15369" width="11.5703125" style="1" customWidth="1"/>
    <col min="15370" max="15370" width="8.85546875" style="1"/>
    <col min="15371" max="15371" width="10.28515625" style="1" customWidth="1"/>
    <col min="15372" max="15372" width="10.85546875" style="1" customWidth="1"/>
    <col min="15373" max="15373" width="13.140625" style="1" customWidth="1"/>
    <col min="15374" max="15616" width="8.8554687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2" width="11.42578125" style="1" customWidth="1"/>
    <col min="15623" max="15623" width="11.7109375" style="1" customWidth="1"/>
    <col min="15624" max="15624" width="11.85546875" style="1" customWidth="1"/>
    <col min="15625" max="15625" width="11.5703125" style="1" customWidth="1"/>
    <col min="15626" max="15626" width="8.85546875" style="1"/>
    <col min="15627" max="15627" width="10.28515625" style="1" customWidth="1"/>
    <col min="15628" max="15628" width="10.85546875" style="1" customWidth="1"/>
    <col min="15629" max="15629" width="13.140625" style="1" customWidth="1"/>
    <col min="15630" max="15872" width="8.8554687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8" width="11.42578125" style="1" customWidth="1"/>
    <col min="15879" max="15879" width="11.7109375" style="1" customWidth="1"/>
    <col min="15880" max="15880" width="11.85546875" style="1" customWidth="1"/>
    <col min="15881" max="15881" width="11.5703125" style="1" customWidth="1"/>
    <col min="15882" max="15882" width="8.85546875" style="1"/>
    <col min="15883" max="15883" width="10.28515625" style="1" customWidth="1"/>
    <col min="15884" max="15884" width="10.85546875" style="1" customWidth="1"/>
    <col min="15885" max="15885" width="13.140625" style="1" customWidth="1"/>
    <col min="15886" max="16128" width="8.8554687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4" width="11.42578125" style="1" customWidth="1"/>
    <col min="16135" max="16135" width="11.7109375" style="1" customWidth="1"/>
    <col min="16136" max="16136" width="11.85546875" style="1" customWidth="1"/>
    <col min="16137" max="16137" width="11.5703125" style="1" customWidth="1"/>
    <col min="16138" max="16138" width="8.85546875" style="1"/>
    <col min="16139" max="16139" width="10.28515625" style="1" customWidth="1"/>
    <col min="16140" max="16140" width="10.85546875" style="1" customWidth="1"/>
    <col min="16141" max="16141" width="13.140625" style="1" customWidth="1"/>
    <col min="16142" max="16384" width="8.85546875" style="1"/>
  </cols>
  <sheetData>
    <row r="1" spans="1:13" ht="18" customHeight="1">
      <c r="A1" s="1" t="s">
        <v>59</v>
      </c>
      <c r="B1" s="17" t="s">
        <v>0</v>
      </c>
      <c r="C1" s="18" t="s">
        <v>1</v>
      </c>
      <c r="D1" s="21" t="s">
        <v>2</v>
      </c>
      <c r="E1" s="8"/>
      <c r="F1" s="9"/>
      <c r="G1" s="9"/>
      <c r="H1" s="11" t="s">
        <v>3</v>
      </c>
      <c r="I1" s="9"/>
      <c r="J1" s="9"/>
      <c r="K1" s="9"/>
      <c r="L1" s="10"/>
      <c r="M1" s="12" t="s">
        <v>4</v>
      </c>
    </row>
    <row r="2" spans="1:13" s="48" customFormat="1" ht="25.15" customHeight="1">
      <c r="B2" s="49"/>
      <c r="C2" s="50"/>
      <c r="D2" s="51"/>
      <c r="E2" s="37"/>
      <c r="F2" s="37"/>
      <c r="G2" s="37"/>
      <c r="H2" s="37"/>
      <c r="I2" s="37"/>
      <c r="J2" s="52"/>
      <c r="K2" s="52"/>
      <c r="L2" s="38"/>
      <c r="M2" s="53"/>
    </row>
    <row r="4" spans="1:13" ht="18" customHeight="1">
      <c r="A4" s="1" t="s">
        <v>5</v>
      </c>
      <c r="B4" s="1">
        <v>500</v>
      </c>
      <c r="C4" s="1">
        <v>250</v>
      </c>
      <c r="D4" s="1">
        <f>+C4+B4</f>
        <v>750</v>
      </c>
    </row>
    <row r="5" spans="1:13" ht="18" customHeight="1">
      <c r="A5" s="1" t="s">
        <v>6</v>
      </c>
      <c r="B5" s="1">
        <v>650</v>
      </c>
      <c r="C5" s="1">
        <v>300</v>
      </c>
      <c r="D5" s="1">
        <f>+C5+B5</f>
        <v>950</v>
      </c>
    </row>
    <row r="6" spans="1:13" ht="18" customHeight="1">
      <c r="A6" s="1" t="s">
        <v>7</v>
      </c>
      <c r="B6" s="1">
        <v>600</v>
      </c>
      <c r="C6" s="1">
        <v>5000</v>
      </c>
      <c r="D6" s="1">
        <f>+C6+B6</f>
        <v>5600</v>
      </c>
    </row>
    <row r="7" spans="1:13" ht="18" customHeight="1">
      <c r="A7" s="1" t="s">
        <v>60</v>
      </c>
    </row>
    <row r="8" spans="1:13" ht="18" customHeight="1">
      <c r="A8" s="6" t="s">
        <v>8</v>
      </c>
    </row>
    <row r="9" spans="1:13" ht="18" customHeight="1">
      <c r="A9" s="3" t="s">
        <v>25</v>
      </c>
      <c r="B9" s="1">
        <v>1600</v>
      </c>
      <c r="D9" s="1">
        <f>+C9+B9</f>
        <v>1600</v>
      </c>
    </row>
    <row r="10" spans="1:13" ht="18" customHeight="1" thickBot="1">
      <c r="A10" s="1" t="s">
        <v>10</v>
      </c>
      <c r="B10" s="4">
        <f>SUM(B4:B9)</f>
        <v>3350</v>
      </c>
      <c r="C10" s="4">
        <f>SUM(C4:C9)</f>
        <v>5550</v>
      </c>
      <c r="D10" s="4">
        <f>+C10+B10</f>
        <v>8900</v>
      </c>
      <c r="E10" s="4"/>
      <c r="F10" s="4"/>
      <c r="G10" s="4"/>
      <c r="H10" s="4"/>
      <c r="I10" s="4"/>
      <c r="J10" s="4"/>
      <c r="K10" s="4"/>
      <c r="L10" s="4"/>
      <c r="M10" s="4"/>
    </row>
    <row r="11" spans="1:13" ht="18" customHeight="1" thickTop="1"/>
    <row r="12" spans="1:13" ht="18" customHeight="1">
      <c r="A12" s="1" t="s">
        <v>11</v>
      </c>
      <c r="B12" s="1">
        <f>+B19-SUM(B13:B18)</f>
        <v>1950</v>
      </c>
      <c r="C12" s="1">
        <f>+C19-SUM(C13:C18)</f>
        <v>4250</v>
      </c>
      <c r="D12" s="1">
        <f>+C12+B12</f>
        <v>6200</v>
      </c>
    </row>
    <row r="13" spans="1:13" ht="18" customHeight="1">
      <c r="A13" s="1" t="s">
        <v>12</v>
      </c>
      <c r="B13" s="1">
        <v>400</v>
      </c>
      <c r="C13" s="1">
        <v>50</v>
      </c>
      <c r="D13" s="1">
        <f>+C13+B13</f>
        <v>450</v>
      </c>
    </row>
    <row r="14" spans="1:13" s="6" customFormat="1" ht="18" customHeight="1">
      <c r="A14" s="5" t="s">
        <v>13</v>
      </c>
      <c r="E14" s="7"/>
      <c r="F14" s="7"/>
      <c r="M14" s="1"/>
    </row>
    <row r="15" spans="1:13" s="6" customFormat="1" ht="18" customHeight="1">
      <c r="A15" s="6" t="s">
        <v>14</v>
      </c>
      <c r="L15" s="7"/>
      <c r="M15" s="1"/>
    </row>
    <row r="16" spans="1:13" ht="18" customHeight="1">
      <c r="A16" s="1" t="s">
        <v>15</v>
      </c>
      <c r="B16" s="1">
        <v>500</v>
      </c>
      <c r="C16" s="1">
        <v>800</v>
      </c>
      <c r="D16" s="1">
        <f>+C16+B16</f>
        <v>1300</v>
      </c>
    </row>
    <row r="17" spans="1:13" ht="18" customHeight="1">
      <c r="A17" s="1" t="s">
        <v>16</v>
      </c>
      <c r="B17" s="1">
        <v>300</v>
      </c>
      <c r="C17" s="1">
        <v>50</v>
      </c>
      <c r="D17" s="1">
        <f>+C17+B17</f>
        <v>350</v>
      </c>
    </row>
    <row r="18" spans="1:13" ht="18" customHeight="1">
      <c r="A18" s="1" t="s">
        <v>17</v>
      </c>
      <c r="B18" s="1">
        <v>200</v>
      </c>
      <c r="C18" s="1">
        <v>400</v>
      </c>
      <c r="D18" s="1">
        <f>+C18+B18</f>
        <v>600</v>
      </c>
    </row>
    <row r="19" spans="1:13" ht="18" customHeight="1" thickBot="1">
      <c r="A19" s="1" t="s">
        <v>18</v>
      </c>
      <c r="B19" s="4">
        <f>+B10</f>
        <v>3350</v>
      </c>
      <c r="C19" s="4">
        <f>+C10</f>
        <v>5550</v>
      </c>
      <c r="D19" s="4">
        <f>+C19+B19</f>
        <v>8900</v>
      </c>
      <c r="E19" s="4"/>
      <c r="F19" s="4"/>
      <c r="G19" s="4"/>
      <c r="H19" s="4"/>
      <c r="I19" s="4"/>
      <c r="J19" s="4"/>
      <c r="K19" s="4"/>
      <c r="L19" s="4"/>
      <c r="M19" s="4"/>
    </row>
    <row r="20" spans="1:13" ht="18" customHeight="1" thickTop="1"/>
    <row r="21" spans="1:13" ht="18" customHeight="1">
      <c r="A21" s="1" t="s">
        <v>19</v>
      </c>
      <c r="B21" s="1">
        <v>6000</v>
      </c>
      <c r="C21" s="1">
        <v>8500</v>
      </c>
      <c r="D21" s="1">
        <f t="shared" ref="D21:D26" si="0">+C21+B21</f>
        <v>14500</v>
      </c>
      <c r="H21" s="1">
        <v>-450</v>
      </c>
      <c r="M21" s="1">
        <f t="shared" ref="M21:M27" si="1">SUM(D21:L21)</f>
        <v>14050</v>
      </c>
    </row>
    <row r="22" spans="1:13" ht="18" customHeight="1">
      <c r="A22" s="3" t="s">
        <v>20</v>
      </c>
      <c r="B22" s="1">
        <v>0</v>
      </c>
      <c r="D22" s="1">
        <f t="shared" si="0"/>
        <v>0</v>
      </c>
      <c r="M22" s="1">
        <f t="shared" si="1"/>
        <v>0</v>
      </c>
    </row>
    <row r="23" spans="1:13" ht="18" customHeight="1">
      <c r="A23" s="2" t="s">
        <v>21</v>
      </c>
      <c r="B23" s="1">
        <f>+B5</f>
        <v>650</v>
      </c>
      <c r="C23" s="1">
        <f>+C5</f>
        <v>300</v>
      </c>
      <c r="D23" s="1">
        <f t="shared" si="0"/>
        <v>950</v>
      </c>
      <c r="M23" s="1">
        <f t="shared" si="1"/>
        <v>950</v>
      </c>
    </row>
    <row r="24" spans="1:13" ht="18" customHeight="1">
      <c r="A24" s="3" t="s">
        <v>29</v>
      </c>
      <c r="B24" s="1">
        <f>-B21-B22-B26+B28-B23-B25</f>
        <v>-7250</v>
      </c>
      <c r="C24" s="1">
        <f>-C21-C22-C26+C28-C23-C25</f>
        <v>-8000</v>
      </c>
      <c r="D24" s="1">
        <f t="shared" si="0"/>
        <v>-15250</v>
      </c>
      <c r="G24" s="1">
        <f>SUM(G6:G8)</f>
        <v>0</v>
      </c>
      <c r="H24" s="1">
        <v>450</v>
      </c>
      <c r="M24" s="1">
        <f t="shared" si="1"/>
        <v>-14800</v>
      </c>
    </row>
    <row r="25" spans="1:13" ht="18" customHeight="1">
      <c r="A25" s="2" t="s">
        <v>26</v>
      </c>
      <c r="B25" s="1">
        <v>1000</v>
      </c>
      <c r="C25" s="1">
        <v>0</v>
      </c>
      <c r="D25" s="1">
        <f t="shared" si="0"/>
        <v>1000</v>
      </c>
      <c r="M25" s="1">
        <f t="shared" si="1"/>
        <v>1000</v>
      </c>
    </row>
    <row r="26" spans="1:13" ht="18" customHeight="1">
      <c r="A26" s="1" t="s">
        <v>23</v>
      </c>
      <c r="B26" s="1">
        <f>-B28</f>
        <v>-200</v>
      </c>
      <c r="C26" s="1">
        <f>-C28</f>
        <v>-400</v>
      </c>
      <c r="D26" s="1">
        <f t="shared" si="0"/>
        <v>-600</v>
      </c>
      <c r="M26" s="1">
        <f t="shared" si="1"/>
        <v>-600</v>
      </c>
    </row>
    <row r="27" spans="1:13" ht="18" customHeight="1">
      <c r="A27" s="6" t="s">
        <v>14</v>
      </c>
      <c r="L27" s="1">
        <f>-L15</f>
        <v>0</v>
      </c>
      <c r="M27" s="1">
        <f t="shared" si="1"/>
        <v>0</v>
      </c>
    </row>
    <row r="28" spans="1:13" ht="18" customHeight="1" thickBot="1">
      <c r="A28" s="1" t="s">
        <v>24</v>
      </c>
      <c r="B28" s="4">
        <f>+B18</f>
        <v>200</v>
      </c>
      <c r="C28" s="4">
        <f>+C18</f>
        <v>400</v>
      </c>
      <c r="D28" s="4">
        <f>+C28+B28</f>
        <v>600</v>
      </c>
      <c r="E28" s="4">
        <f>SUM(E21:E27)</f>
        <v>0</v>
      </c>
      <c r="F28" s="4">
        <f>SUM(F21:F27)</f>
        <v>0</v>
      </c>
      <c r="G28" s="4">
        <f>SUM(G21:G27)</f>
        <v>0</v>
      </c>
      <c r="H28" s="4">
        <f>SUM(H21:H27)</f>
        <v>0</v>
      </c>
      <c r="I28" s="4"/>
      <c r="J28" s="4"/>
      <c r="K28" s="4"/>
      <c r="L28" s="4">
        <f>SUM(L21:L27)</f>
        <v>0</v>
      </c>
      <c r="M28" s="4">
        <f>SUM(M21:M27)</f>
        <v>600</v>
      </c>
    </row>
    <row r="29" spans="1:13" ht="18" customHeight="1" thickTop="1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</row>
    <row r="30" spans="1:13" ht="18" customHeight="1"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</row>
    <row r="31" spans="1:13" ht="18" customHeight="1"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</row>
    <row r="32" spans="1:13" ht="18" customHeight="1">
      <c r="A32" s="1" t="s">
        <v>61</v>
      </c>
      <c r="B32" s="17" t="s">
        <v>0</v>
      </c>
      <c r="C32" s="18" t="s">
        <v>1</v>
      </c>
      <c r="D32" s="21" t="s">
        <v>2</v>
      </c>
      <c r="E32" s="55"/>
      <c r="F32" s="56"/>
      <c r="G32" s="56"/>
      <c r="H32" s="57" t="s">
        <v>3</v>
      </c>
      <c r="I32" s="56"/>
      <c r="J32" s="56"/>
      <c r="K32" s="56"/>
      <c r="L32" s="58"/>
      <c r="M32" s="12" t="s">
        <v>4</v>
      </c>
    </row>
    <row r="33" spans="1:13" s="48" customFormat="1" ht="25.9" customHeight="1">
      <c r="B33" s="49"/>
      <c r="C33" s="50"/>
      <c r="D33" s="51"/>
      <c r="E33" s="37"/>
      <c r="F33" s="37"/>
      <c r="G33" s="37"/>
      <c r="H33" s="37"/>
      <c r="I33" s="37"/>
      <c r="J33" s="37"/>
      <c r="K33" s="37"/>
      <c r="L33" s="38"/>
      <c r="M33" s="53"/>
    </row>
    <row r="35" spans="1:13" ht="18" customHeight="1">
      <c r="A35" s="1" t="s">
        <v>5</v>
      </c>
      <c r="B35" s="1">
        <v>600</v>
      </c>
      <c r="C35" s="1">
        <v>300</v>
      </c>
      <c r="D35" s="1">
        <f>+C35+B35</f>
        <v>900</v>
      </c>
    </row>
    <row r="36" spans="1:13" ht="18" customHeight="1">
      <c r="A36" s="1" t="s">
        <v>6</v>
      </c>
      <c r="B36" s="1">
        <v>550</v>
      </c>
      <c r="C36" s="1">
        <v>400</v>
      </c>
      <c r="D36" s="1">
        <f>+C36+B36</f>
        <v>950</v>
      </c>
    </row>
    <row r="37" spans="1:13" ht="18" customHeight="1">
      <c r="A37" s="1" t="s">
        <v>7</v>
      </c>
      <c r="B37" s="1">
        <v>700</v>
      </c>
      <c r="C37" s="1">
        <v>6500</v>
      </c>
      <c r="D37" s="1">
        <f>+C37+B37</f>
        <v>7200</v>
      </c>
    </row>
    <row r="38" spans="1:13" ht="18" customHeight="1">
      <c r="A38" s="1" t="s">
        <v>60</v>
      </c>
    </row>
    <row r="39" spans="1:13" ht="18" customHeight="1">
      <c r="A39" s="6" t="s">
        <v>8</v>
      </c>
    </row>
    <row r="40" spans="1:13" ht="18" customHeight="1">
      <c r="A40" s="3" t="s">
        <v>25</v>
      </c>
      <c r="B40" s="1">
        <v>1600</v>
      </c>
      <c r="D40" s="1">
        <f>+C40+B40</f>
        <v>1600</v>
      </c>
    </row>
    <row r="41" spans="1:13" ht="18" customHeight="1" thickBot="1">
      <c r="A41" s="1" t="s">
        <v>10</v>
      </c>
      <c r="B41" s="4">
        <f>SUM(B35:B40)</f>
        <v>3450</v>
      </c>
      <c r="C41" s="4">
        <f>SUM(C35:C40)</f>
        <v>7200</v>
      </c>
      <c r="D41" s="4">
        <f>+C41+B41</f>
        <v>10650</v>
      </c>
      <c r="E41" s="4"/>
      <c r="F41" s="4"/>
      <c r="G41" s="4"/>
      <c r="H41" s="4"/>
      <c r="I41" s="4"/>
      <c r="J41" s="4"/>
      <c r="K41" s="4"/>
      <c r="L41" s="4"/>
      <c r="M41" s="4"/>
    </row>
    <row r="42" spans="1:13" ht="18" customHeight="1" thickTop="1"/>
    <row r="43" spans="1:13" ht="18" customHeight="1">
      <c r="A43" s="1" t="s">
        <v>11</v>
      </c>
      <c r="B43" s="1">
        <f>+B51-SUM(B44:B50)</f>
        <v>2020</v>
      </c>
      <c r="C43" s="1">
        <f>+C51-SUM(C44:C50)</f>
        <v>5550</v>
      </c>
      <c r="D43" s="1">
        <f>+C43+B43</f>
        <v>7570</v>
      </c>
    </row>
    <row r="44" spans="1:13" ht="18" customHeight="1">
      <c r="A44" s="1" t="s">
        <v>12</v>
      </c>
      <c r="B44" s="1">
        <v>300</v>
      </c>
      <c r="C44" s="1">
        <v>100</v>
      </c>
      <c r="D44" s="1">
        <f>+C44+B44</f>
        <v>400</v>
      </c>
    </row>
    <row r="45" spans="1:13" ht="18" customHeight="1">
      <c r="A45" s="5" t="s">
        <v>13</v>
      </c>
      <c r="B45" s="6"/>
      <c r="C45" s="6"/>
      <c r="D45" s="6"/>
      <c r="E45" s="7"/>
      <c r="F45" s="7"/>
      <c r="G45" s="6"/>
      <c r="H45" s="47"/>
      <c r="I45" s="6"/>
      <c r="J45" s="6"/>
      <c r="K45" s="6"/>
      <c r="L45" s="6"/>
    </row>
    <row r="46" spans="1:13" ht="18" customHeight="1">
      <c r="A46" s="6" t="s">
        <v>14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7"/>
    </row>
    <row r="47" spans="1:13" ht="18" customHeight="1">
      <c r="A47" s="1" t="s">
        <v>15</v>
      </c>
      <c r="B47" s="1">
        <v>600</v>
      </c>
      <c r="C47" s="1">
        <f>+C16</f>
        <v>800</v>
      </c>
      <c r="D47" s="1">
        <f>+C47+B47</f>
        <v>1400</v>
      </c>
    </row>
    <row r="48" spans="1:13" ht="18" customHeight="1">
      <c r="A48" s="1" t="s">
        <v>16</v>
      </c>
      <c r="B48" s="1">
        <v>350</v>
      </c>
      <c r="C48" s="1">
        <f>+C17+C18*50%</f>
        <v>250</v>
      </c>
      <c r="D48" s="1">
        <f>+C48+B48</f>
        <v>600</v>
      </c>
    </row>
    <row r="49" spans="1:13" ht="18" customHeight="1">
      <c r="A49" s="39" t="s">
        <v>62</v>
      </c>
    </row>
    <row r="50" spans="1:13" ht="18" customHeight="1">
      <c r="A50" s="1" t="s">
        <v>17</v>
      </c>
      <c r="B50" s="1">
        <v>180</v>
      </c>
      <c r="C50" s="1">
        <v>500</v>
      </c>
      <c r="D50" s="1">
        <f>+C50+B50</f>
        <v>680</v>
      </c>
    </row>
    <row r="51" spans="1:13" ht="18" customHeight="1" thickBot="1">
      <c r="A51" s="1" t="s">
        <v>18</v>
      </c>
      <c r="B51" s="4">
        <f>+B41</f>
        <v>3450</v>
      </c>
      <c r="C51" s="4">
        <f>+C41</f>
        <v>7200</v>
      </c>
      <c r="D51" s="4">
        <f>+C51+B51</f>
        <v>10650</v>
      </c>
      <c r="E51" s="4"/>
      <c r="F51" s="4"/>
      <c r="G51" s="4"/>
      <c r="H51" s="4"/>
      <c r="I51" s="4"/>
      <c r="J51" s="4"/>
      <c r="K51" s="4"/>
      <c r="L51" s="4"/>
      <c r="M51" s="4"/>
    </row>
    <row r="52" spans="1:13" ht="18" customHeight="1" thickTop="1"/>
    <row r="53" spans="1:13" ht="18" customHeight="1">
      <c r="A53" s="1" t="s">
        <v>19</v>
      </c>
      <c r="B53" s="1">
        <v>7000</v>
      </c>
      <c r="C53" s="1">
        <v>9000</v>
      </c>
      <c r="D53" s="1">
        <f t="shared" ref="D53:D58" si="2">+C53+B53</f>
        <v>16000</v>
      </c>
    </row>
    <row r="54" spans="1:13" ht="18" customHeight="1">
      <c r="A54" s="3" t="s">
        <v>20</v>
      </c>
      <c r="B54" s="1">
        <f>C28*0.6*50%</f>
        <v>120</v>
      </c>
      <c r="D54" s="1">
        <f t="shared" si="2"/>
        <v>120</v>
      </c>
    </row>
    <row r="55" spans="1:13" ht="18" customHeight="1">
      <c r="A55" s="2" t="s">
        <v>21</v>
      </c>
      <c r="B55" s="1">
        <f>+B36</f>
        <v>550</v>
      </c>
      <c r="C55" s="1">
        <f>+C36</f>
        <v>400</v>
      </c>
      <c r="D55" s="1">
        <f t="shared" si="2"/>
        <v>950</v>
      </c>
    </row>
    <row r="56" spans="1:13" ht="18" customHeight="1">
      <c r="A56" s="3" t="s">
        <v>29</v>
      </c>
      <c r="B56" s="1">
        <f>-B53-B54-B58+B60-B55-B57</f>
        <v>-7310</v>
      </c>
      <c r="C56" s="1">
        <f>-C53-C54-C58+C60-C55-C57</f>
        <v>-8700</v>
      </c>
      <c r="D56" s="1">
        <f t="shared" si="2"/>
        <v>-16010</v>
      </c>
    </row>
    <row r="57" spans="1:13" ht="18" customHeight="1">
      <c r="A57" s="2" t="s">
        <v>26</v>
      </c>
      <c r="B57" s="1">
        <v>0</v>
      </c>
      <c r="C57" s="1">
        <v>300</v>
      </c>
      <c r="D57" s="1">
        <f t="shared" si="2"/>
        <v>300</v>
      </c>
    </row>
    <row r="58" spans="1:13" ht="18" customHeight="1">
      <c r="A58" s="1" t="s">
        <v>23</v>
      </c>
      <c r="B58" s="1">
        <f>-B60</f>
        <v>-180</v>
      </c>
      <c r="C58" s="1">
        <f>-C60</f>
        <v>-500</v>
      </c>
      <c r="D58" s="1">
        <f t="shared" si="2"/>
        <v>-680</v>
      </c>
    </row>
    <row r="59" spans="1:13" ht="18" customHeight="1">
      <c r="A59" s="6" t="s">
        <v>14</v>
      </c>
    </row>
    <row r="60" spans="1:13" ht="18" customHeight="1" thickBot="1">
      <c r="A60" s="1" t="s">
        <v>24</v>
      </c>
      <c r="B60" s="4">
        <f>+B50</f>
        <v>180</v>
      </c>
      <c r="C60" s="4">
        <f>+C50</f>
        <v>500</v>
      </c>
      <c r="D60" s="4">
        <f>+C60+B60</f>
        <v>680</v>
      </c>
      <c r="E60" s="4"/>
      <c r="F60" s="4"/>
      <c r="G60" s="4"/>
      <c r="H60" s="4"/>
      <c r="I60" s="4"/>
      <c r="J60" s="4"/>
      <c r="K60" s="4"/>
      <c r="L60" s="4"/>
      <c r="M60" s="4"/>
    </row>
    <row r="61" spans="1:13" ht="18" customHeight="1" thickTop="1"/>
    <row r="64" spans="1:13" ht="18" customHeight="1">
      <c r="B64" s="1" t="str">
        <f>IF(SUM(B53:B59)=B60,"","errore")</f>
        <v/>
      </c>
      <c r="C64" s="1" t="str">
        <f>IF(SUM(C53:C59)=C60,"","errore")</f>
        <v/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7"/>
  <sheetViews>
    <sheetView topLeftCell="A3" workbookViewId="0">
      <selection activeCell="A28" sqref="A28:XFD85"/>
    </sheetView>
  </sheetViews>
  <sheetFormatPr defaultRowHeight="18.600000000000001" customHeight="1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11" width="16.42578125" style="1" customWidth="1"/>
    <col min="12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7" width="16.42578125" style="1" customWidth="1"/>
    <col min="268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23" width="16.42578125" style="1" customWidth="1"/>
    <col min="524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9" width="16.42578125" style="1" customWidth="1"/>
    <col min="780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5" width="16.42578125" style="1" customWidth="1"/>
    <col min="1036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91" width="16.42578125" style="1" customWidth="1"/>
    <col min="1292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7" width="16.42578125" style="1" customWidth="1"/>
    <col min="1548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803" width="16.42578125" style="1" customWidth="1"/>
    <col min="1804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9" width="16.42578125" style="1" customWidth="1"/>
    <col min="2060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5" width="16.42578125" style="1" customWidth="1"/>
    <col min="2316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71" width="16.42578125" style="1" customWidth="1"/>
    <col min="2572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7" width="16.42578125" style="1" customWidth="1"/>
    <col min="2828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83" width="16.42578125" style="1" customWidth="1"/>
    <col min="3084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9" width="16.42578125" style="1" customWidth="1"/>
    <col min="3340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5" width="16.42578125" style="1" customWidth="1"/>
    <col min="3596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51" width="16.42578125" style="1" customWidth="1"/>
    <col min="3852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7" width="16.42578125" style="1" customWidth="1"/>
    <col min="4108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63" width="16.42578125" style="1" customWidth="1"/>
    <col min="4364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9" width="16.42578125" style="1" customWidth="1"/>
    <col min="4620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5" width="16.42578125" style="1" customWidth="1"/>
    <col min="4876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31" width="16.42578125" style="1" customWidth="1"/>
    <col min="5132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7" width="16.42578125" style="1" customWidth="1"/>
    <col min="5388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43" width="16.42578125" style="1" customWidth="1"/>
    <col min="5644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9" width="16.42578125" style="1" customWidth="1"/>
    <col min="5900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5" width="16.42578125" style="1" customWidth="1"/>
    <col min="6156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11" width="16.42578125" style="1" customWidth="1"/>
    <col min="6412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7" width="16.42578125" style="1" customWidth="1"/>
    <col min="6668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23" width="16.42578125" style="1" customWidth="1"/>
    <col min="6924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9" width="16.42578125" style="1" customWidth="1"/>
    <col min="7180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5" width="16.42578125" style="1" customWidth="1"/>
    <col min="7436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91" width="16.42578125" style="1" customWidth="1"/>
    <col min="7692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7" width="16.42578125" style="1" customWidth="1"/>
    <col min="7948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203" width="16.42578125" style="1" customWidth="1"/>
    <col min="8204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9" width="16.42578125" style="1" customWidth="1"/>
    <col min="8460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5" width="16.42578125" style="1" customWidth="1"/>
    <col min="8716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71" width="16.42578125" style="1" customWidth="1"/>
    <col min="8972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7" width="16.42578125" style="1" customWidth="1"/>
    <col min="9228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83" width="16.42578125" style="1" customWidth="1"/>
    <col min="9484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9" width="16.42578125" style="1" customWidth="1"/>
    <col min="9740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5" width="16.42578125" style="1" customWidth="1"/>
    <col min="9996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51" width="16.42578125" style="1" customWidth="1"/>
    <col min="10252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7" width="16.42578125" style="1" customWidth="1"/>
    <col min="10508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63" width="16.42578125" style="1" customWidth="1"/>
    <col min="10764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9" width="16.42578125" style="1" customWidth="1"/>
    <col min="11020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5" width="16.42578125" style="1" customWidth="1"/>
    <col min="11276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31" width="16.42578125" style="1" customWidth="1"/>
    <col min="11532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7" width="16.42578125" style="1" customWidth="1"/>
    <col min="11788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43" width="16.42578125" style="1" customWidth="1"/>
    <col min="12044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9" width="16.42578125" style="1" customWidth="1"/>
    <col min="12300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5" width="16.42578125" style="1" customWidth="1"/>
    <col min="12556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11" width="16.42578125" style="1" customWidth="1"/>
    <col min="12812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7" width="16.42578125" style="1" customWidth="1"/>
    <col min="13068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23" width="16.42578125" style="1" customWidth="1"/>
    <col min="13324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9" width="16.42578125" style="1" customWidth="1"/>
    <col min="13580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5" width="16.42578125" style="1" customWidth="1"/>
    <col min="13836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91" width="16.42578125" style="1" customWidth="1"/>
    <col min="14092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7" width="16.42578125" style="1" customWidth="1"/>
    <col min="14348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603" width="16.42578125" style="1" customWidth="1"/>
    <col min="14604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9" width="16.42578125" style="1" customWidth="1"/>
    <col min="14860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5" width="16.42578125" style="1" customWidth="1"/>
    <col min="15116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71" width="16.42578125" style="1" customWidth="1"/>
    <col min="15372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7" width="16.42578125" style="1" customWidth="1"/>
    <col min="15628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83" width="16.42578125" style="1" customWidth="1"/>
    <col min="15884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9" width="16.42578125" style="1" customWidth="1"/>
    <col min="16140" max="16384" width="9.140625" style="1"/>
  </cols>
  <sheetData>
    <row r="1" spans="1:11" ht="18.600000000000001" customHeight="1">
      <c r="A1" s="26" t="s">
        <v>63</v>
      </c>
      <c r="B1" s="17" t="s">
        <v>0</v>
      </c>
      <c r="C1" s="18" t="s">
        <v>1</v>
      </c>
      <c r="D1" s="21" t="s">
        <v>2</v>
      </c>
      <c r="E1" s="8"/>
      <c r="F1" s="9"/>
      <c r="G1" s="11" t="s">
        <v>3</v>
      </c>
      <c r="H1" s="9"/>
      <c r="I1" s="9"/>
      <c r="J1" s="10"/>
      <c r="K1" s="12" t="s">
        <v>4</v>
      </c>
    </row>
    <row r="2" spans="1:11" ht="18.600000000000001" customHeight="1">
      <c r="B2" s="19"/>
      <c r="C2" s="20"/>
      <c r="D2" s="22"/>
      <c r="E2" s="15"/>
      <c r="F2" s="15"/>
      <c r="G2" s="15"/>
      <c r="H2" s="15"/>
      <c r="I2" s="15"/>
      <c r="J2" s="16"/>
      <c r="K2" s="13"/>
    </row>
    <row r="4" spans="1:11" ht="18.600000000000001" customHeight="1">
      <c r="A4" s="1" t="s">
        <v>5</v>
      </c>
      <c r="B4" s="1">
        <v>2000</v>
      </c>
      <c r="C4" s="1">
        <v>1500</v>
      </c>
      <c r="D4" s="1">
        <f>+C4+B4</f>
        <v>3500</v>
      </c>
    </row>
    <row r="5" spans="1:11" ht="18.600000000000001" customHeight="1">
      <c r="A5" s="1" t="s">
        <v>6</v>
      </c>
      <c r="B5" s="1">
        <v>1500</v>
      </c>
      <c r="C5" s="1">
        <v>1000</v>
      </c>
      <c r="D5" s="1">
        <f>+C5+B5</f>
        <v>2500</v>
      </c>
    </row>
    <row r="6" spans="1:11" ht="18.600000000000001" customHeight="1">
      <c r="A6" s="1" t="s">
        <v>42</v>
      </c>
      <c r="B6" s="1">
        <v>6000</v>
      </c>
      <c r="C6" s="1">
        <v>3000</v>
      </c>
      <c r="D6" s="1">
        <f>+C6+B6</f>
        <v>9000</v>
      </c>
    </row>
    <row r="7" spans="1:11" ht="18.600000000000001" customHeight="1">
      <c r="A7" s="6" t="s">
        <v>8</v>
      </c>
    </row>
    <row r="8" spans="1:11" ht="18.600000000000001" customHeight="1">
      <c r="A8" s="3" t="s">
        <v>9</v>
      </c>
      <c r="B8" s="1">
        <v>3000</v>
      </c>
      <c r="D8" s="1">
        <f>+C8+B8</f>
        <v>3000</v>
      </c>
    </row>
    <row r="9" spans="1:11" ht="18.600000000000001" customHeight="1" thickBot="1">
      <c r="A9" s="1" t="s">
        <v>10</v>
      </c>
      <c r="B9" s="4">
        <f>SUM(B4:B8)</f>
        <v>12500</v>
      </c>
      <c r="C9" s="4">
        <f>SUM(C4:C8)</f>
        <v>5500</v>
      </c>
      <c r="D9" s="4">
        <f>+C9+B9</f>
        <v>18000</v>
      </c>
      <c r="E9" s="4"/>
      <c r="F9" s="4"/>
      <c r="G9" s="4"/>
      <c r="H9" s="4"/>
      <c r="I9" s="4"/>
      <c r="J9" s="4"/>
      <c r="K9" s="4"/>
    </row>
    <row r="10" spans="1:11" ht="18.600000000000001" customHeight="1" thickTop="1"/>
    <row r="11" spans="1:11" ht="18.600000000000001" customHeight="1">
      <c r="A11" s="1" t="s">
        <v>11</v>
      </c>
      <c r="B11" s="1">
        <f>+B18-SUM(B12:B17)</f>
        <v>800</v>
      </c>
      <c r="C11" s="1">
        <f>+C18-SUM(C12:C17)</f>
        <v>1300</v>
      </c>
      <c r="D11" s="1">
        <f>+C11+B11</f>
        <v>2100</v>
      </c>
    </row>
    <row r="12" spans="1:11" ht="18.600000000000001" customHeight="1">
      <c r="A12" s="1" t="s">
        <v>12</v>
      </c>
      <c r="B12" s="1">
        <v>3000</v>
      </c>
      <c r="C12" s="1">
        <v>1000</v>
      </c>
      <c r="D12" s="1">
        <f>+C12+B12</f>
        <v>4000</v>
      </c>
    </row>
    <row r="13" spans="1:11" s="6" customFormat="1" ht="18.600000000000001" customHeight="1">
      <c r="A13" s="5" t="s">
        <v>13</v>
      </c>
      <c r="E13" s="7"/>
      <c r="F13" s="7"/>
      <c r="K13" s="1"/>
    </row>
    <row r="14" spans="1:11" s="6" customFormat="1" ht="18.600000000000001" customHeight="1">
      <c r="A14" s="6" t="s">
        <v>14</v>
      </c>
      <c r="J14" s="7"/>
      <c r="K14" s="1"/>
    </row>
    <row r="15" spans="1:11" ht="18.600000000000001" customHeight="1">
      <c r="A15" s="1" t="s">
        <v>15</v>
      </c>
      <c r="B15" s="1">
        <v>3000</v>
      </c>
      <c r="C15" s="1">
        <v>1500</v>
      </c>
      <c r="D15" s="1">
        <f>+C15+B15</f>
        <v>4500</v>
      </c>
    </row>
    <row r="16" spans="1:11" ht="18.600000000000001" customHeight="1">
      <c r="A16" s="1" t="s">
        <v>16</v>
      </c>
      <c r="B16" s="1">
        <v>3200</v>
      </c>
      <c r="C16" s="1">
        <v>400</v>
      </c>
      <c r="D16" s="1">
        <f>+C16+B16</f>
        <v>3600</v>
      </c>
    </row>
    <row r="17" spans="1:11" ht="18.600000000000001" customHeight="1">
      <c r="A17" s="1" t="s">
        <v>17</v>
      </c>
      <c r="B17" s="1">
        <v>2500</v>
      </c>
      <c r="C17" s="1">
        <v>1300</v>
      </c>
      <c r="D17" s="1">
        <f>+C17+B17</f>
        <v>3800</v>
      </c>
    </row>
    <row r="18" spans="1:11" ht="18.600000000000001" customHeight="1" thickBot="1">
      <c r="A18" s="1" t="s">
        <v>18</v>
      </c>
      <c r="B18" s="4">
        <f>+B9</f>
        <v>12500</v>
      </c>
      <c r="C18" s="4">
        <f>+C9</f>
        <v>5500</v>
      </c>
      <c r="D18" s="4">
        <f>+C18+B18</f>
        <v>18000</v>
      </c>
      <c r="E18" s="4"/>
      <c r="F18" s="4"/>
      <c r="G18" s="4"/>
      <c r="H18" s="4"/>
      <c r="I18" s="4"/>
      <c r="J18" s="4"/>
      <c r="K18" s="4"/>
    </row>
    <row r="19" spans="1:11" ht="18.600000000000001" customHeight="1" thickTop="1"/>
    <row r="20" spans="1:11" ht="18.600000000000001" customHeight="1">
      <c r="A20" s="1" t="s">
        <v>19</v>
      </c>
      <c r="B20" s="1">
        <v>55000</v>
      </c>
      <c r="C20" s="1">
        <v>22000</v>
      </c>
      <c r="D20" s="1">
        <f>+C20+B20</f>
        <v>77000</v>
      </c>
    </row>
    <row r="21" spans="1:11" ht="18.600000000000001" customHeight="1">
      <c r="A21" s="3" t="s">
        <v>20</v>
      </c>
      <c r="B21" s="1">
        <v>0</v>
      </c>
      <c r="D21" s="1">
        <f>+C21+B21</f>
        <v>0</v>
      </c>
    </row>
    <row r="22" spans="1:11" ht="18.600000000000001" customHeight="1">
      <c r="A22" s="3" t="s">
        <v>29</v>
      </c>
      <c r="B22" s="1">
        <f>-B20-B21-B24+B26-B23</f>
        <v>-50000</v>
      </c>
      <c r="C22" s="1">
        <f>-C20-C21-C24+C26-C23</f>
        <v>-22400</v>
      </c>
      <c r="D22" s="1">
        <f>+C22+B22</f>
        <v>-72400</v>
      </c>
    </row>
    <row r="23" spans="1:11" ht="18.600000000000001" customHeight="1">
      <c r="A23" s="2" t="s">
        <v>26</v>
      </c>
      <c r="B23" s="1">
        <v>0</v>
      </c>
      <c r="C23" s="1">
        <v>3000</v>
      </c>
      <c r="D23" s="1">
        <f>+C23+B23</f>
        <v>3000</v>
      </c>
    </row>
    <row r="24" spans="1:11" ht="18.600000000000001" customHeight="1">
      <c r="A24" s="1" t="s">
        <v>23</v>
      </c>
      <c r="B24" s="1">
        <f>-B26</f>
        <v>-2500</v>
      </c>
      <c r="C24" s="1">
        <f>-C26</f>
        <v>-1300</v>
      </c>
      <c r="D24" s="1">
        <f>+C24+B24</f>
        <v>-3800</v>
      </c>
    </row>
    <row r="25" spans="1:11" ht="18.600000000000001" customHeight="1">
      <c r="A25" s="6" t="s">
        <v>14</v>
      </c>
    </row>
    <row r="26" spans="1:11" ht="18.600000000000001" customHeight="1" thickBot="1">
      <c r="A26" s="1" t="s">
        <v>24</v>
      </c>
      <c r="B26" s="4">
        <f>+B17</f>
        <v>2500</v>
      </c>
      <c r="C26" s="4">
        <f>+C17</f>
        <v>1300</v>
      </c>
      <c r="D26" s="4">
        <f>+C26+B26</f>
        <v>3800</v>
      </c>
      <c r="E26" s="4"/>
      <c r="F26" s="4"/>
      <c r="G26" s="4"/>
      <c r="H26" s="4"/>
      <c r="I26" s="4"/>
      <c r="J26" s="4"/>
      <c r="K26" s="4"/>
    </row>
    <row r="27" spans="1:11" ht="18.600000000000001" customHeight="1" thickTop="1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A28" sqref="A28:XFD129"/>
    </sheetView>
  </sheetViews>
  <sheetFormatPr defaultRowHeight="18.600000000000001" customHeight="1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11" width="16.42578125" style="1" customWidth="1"/>
    <col min="12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7" width="16.42578125" style="1" customWidth="1"/>
    <col min="268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23" width="16.42578125" style="1" customWidth="1"/>
    <col min="524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9" width="16.42578125" style="1" customWidth="1"/>
    <col min="780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5" width="16.42578125" style="1" customWidth="1"/>
    <col min="1036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91" width="16.42578125" style="1" customWidth="1"/>
    <col min="1292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7" width="16.42578125" style="1" customWidth="1"/>
    <col min="1548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803" width="16.42578125" style="1" customWidth="1"/>
    <col min="1804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9" width="16.42578125" style="1" customWidth="1"/>
    <col min="2060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5" width="16.42578125" style="1" customWidth="1"/>
    <col min="2316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71" width="16.42578125" style="1" customWidth="1"/>
    <col min="2572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7" width="16.42578125" style="1" customWidth="1"/>
    <col min="2828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83" width="16.42578125" style="1" customWidth="1"/>
    <col min="3084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9" width="16.42578125" style="1" customWidth="1"/>
    <col min="3340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5" width="16.42578125" style="1" customWidth="1"/>
    <col min="3596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51" width="16.42578125" style="1" customWidth="1"/>
    <col min="3852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7" width="16.42578125" style="1" customWidth="1"/>
    <col min="4108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63" width="16.42578125" style="1" customWidth="1"/>
    <col min="4364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9" width="16.42578125" style="1" customWidth="1"/>
    <col min="4620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5" width="16.42578125" style="1" customWidth="1"/>
    <col min="4876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31" width="16.42578125" style="1" customWidth="1"/>
    <col min="5132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7" width="16.42578125" style="1" customWidth="1"/>
    <col min="5388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43" width="16.42578125" style="1" customWidth="1"/>
    <col min="5644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9" width="16.42578125" style="1" customWidth="1"/>
    <col min="5900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5" width="16.42578125" style="1" customWidth="1"/>
    <col min="6156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11" width="16.42578125" style="1" customWidth="1"/>
    <col min="6412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7" width="16.42578125" style="1" customWidth="1"/>
    <col min="6668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23" width="16.42578125" style="1" customWidth="1"/>
    <col min="6924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9" width="16.42578125" style="1" customWidth="1"/>
    <col min="7180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5" width="16.42578125" style="1" customWidth="1"/>
    <col min="7436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91" width="16.42578125" style="1" customWidth="1"/>
    <col min="7692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7" width="16.42578125" style="1" customWidth="1"/>
    <col min="7948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203" width="16.42578125" style="1" customWidth="1"/>
    <col min="8204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9" width="16.42578125" style="1" customWidth="1"/>
    <col min="8460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5" width="16.42578125" style="1" customWidth="1"/>
    <col min="8716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71" width="16.42578125" style="1" customWidth="1"/>
    <col min="8972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7" width="16.42578125" style="1" customWidth="1"/>
    <col min="9228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83" width="16.42578125" style="1" customWidth="1"/>
    <col min="9484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9" width="16.42578125" style="1" customWidth="1"/>
    <col min="9740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5" width="16.42578125" style="1" customWidth="1"/>
    <col min="9996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51" width="16.42578125" style="1" customWidth="1"/>
    <col min="10252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7" width="16.42578125" style="1" customWidth="1"/>
    <col min="10508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63" width="16.42578125" style="1" customWidth="1"/>
    <col min="10764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9" width="16.42578125" style="1" customWidth="1"/>
    <col min="11020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5" width="16.42578125" style="1" customWidth="1"/>
    <col min="11276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31" width="16.42578125" style="1" customWidth="1"/>
    <col min="11532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7" width="16.42578125" style="1" customWidth="1"/>
    <col min="11788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43" width="16.42578125" style="1" customWidth="1"/>
    <col min="12044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9" width="16.42578125" style="1" customWidth="1"/>
    <col min="12300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5" width="16.42578125" style="1" customWidth="1"/>
    <col min="12556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11" width="16.42578125" style="1" customWidth="1"/>
    <col min="12812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7" width="16.42578125" style="1" customWidth="1"/>
    <col min="13068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23" width="16.42578125" style="1" customWidth="1"/>
    <col min="13324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9" width="16.42578125" style="1" customWidth="1"/>
    <col min="13580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5" width="16.42578125" style="1" customWidth="1"/>
    <col min="13836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91" width="16.42578125" style="1" customWidth="1"/>
    <col min="14092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7" width="16.42578125" style="1" customWidth="1"/>
    <col min="14348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603" width="16.42578125" style="1" customWidth="1"/>
    <col min="14604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9" width="16.42578125" style="1" customWidth="1"/>
    <col min="14860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5" width="16.42578125" style="1" customWidth="1"/>
    <col min="15116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71" width="16.42578125" style="1" customWidth="1"/>
    <col min="15372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7" width="16.42578125" style="1" customWidth="1"/>
    <col min="15628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83" width="16.42578125" style="1" customWidth="1"/>
    <col min="15884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9" width="16.42578125" style="1" customWidth="1"/>
    <col min="16140" max="16384" width="9.140625" style="1"/>
  </cols>
  <sheetData>
    <row r="1" spans="1:11" ht="18.600000000000001" customHeight="1">
      <c r="A1" s="26" t="s">
        <v>63</v>
      </c>
      <c r="B1" s="17" t="s">
        <v>0</v>
      </c>
      <c r="C1" s="18" t="s">
        <v>1</v>
      </c>
      <c r="D1" s="21" t="s">
        <v>2</v>
      </c>
      <c r="E1" s="8"/>
      <c r="F1" s="9"/>
      <c r="G1" s="11" t="s">
        <v>3</v>
      </c>
      <c r="H1" s="9"/>
      <c r="I1" s="9"/>
      <c r="J1" s="10"/>
      <c r="K1" s="12" t="s">
        <v>4</v>
      </c>
    </row>
    <row r="2" spans="1:11" ht="18.600000000000001" customHeight="1">
      <c r="B2" s="19"/>
      <c r="C2" s="20"/>
      <c r="D2" s="22"/>
      <c r="E2" s="15"/>
      <c r="F2" s="15"/>
      <c r="G2" s="15"/>
      <c r="H2" s="15"/>
      <c r="I2" s="15"/>
      <c r="J2" s="16"/>
      <c r="K2" s="13"/>
    </row>
    <row r="4" spans="1:11" ht="18.600000000000001" customHeight="1">
      <c r="A4" s="1" t="s">
        <v>5</v>
      </c>
      <c r="B4" s="1">
        <v>1000</v>
      </c>
      <c r="C4" s="1">
        <v>400</v>
      </c>
      <c r="D4" s="1">
        <f>+C4+B4</f>
        <v>1400</v>
      </c>
    </row>
    <row r="5" spans="1:11" ht="18.600000000000001" customHeight="1">
      <c r="A5" s="1" t="s">
        <v>6</v>
      </c>
      <c r="B5" s="1">
        <v>500</v>
      </c>
      <c r="C5" s="1">
        <v>300</v>
      </c>
      <c r="D5" s="1">
        <f>+C5+B5</f>
        <v>800</v>
      </c>
    </row>
    <row r="6" spans="1:11" ht="18.600000000000001" customHeight="1">
      <c r="A6" s="1" t="s">
        <v>42</v>
      </c>
      <c r="B6" s="1">
        <v>7000</v>
      </c>
      <c r="C6" s="1">
        <v>1800</v>
      </c>
      <c r="D6" s="1">
        <f>+C6+B6</f>
        <v>8800</v>
      </c>
    </row>
    <row r="7" spans="1:11" ht="18.600000000000001" customHeight="1">
      <c r="A7" s="6" t="s">
        <v>8</v>
      </c>
    </row>
    <row r="8" spans="1:11" ht="18.600000000000001" customHeight="1">
      <c r="A8" s="3" t="s">
        <v>9</v>
      </c>
      <c r="B8" s="1">
        <v>2000</v>
      </c>
      <c r="D8" s="1">
        <f>+C8+B8</f>
        <v>2000</v>
      </c>
    </row>
    <row r="9" spans="1:11" ht="18.600000000000001" customHeight="1" thickBot="1">
      <c r="A9" s="1" t="s">
        <v>10</v>
      </c>
      <c r="B9" s="4">
        <f>SUM(B4:B8)</f>
        <v>10500</v>
      </c>
      <c r="C9" s="4">
        <f>SUM(C4:C8)</f>
        <v>2500</v>
      </c>
      <c r="D9" s="4">
        <f>+C9+B9</f>
        <v>13000</v>
      </c>
      <c r="E9" s="4"/>
      <c r="F9" s="4"/>
      <c r="G9" s="4"/>
      <c r="H9" s="4"/>
      <c r="I9" s="4"/>
      <c r="J9" s="4"/>
      <c r="K9" s="4"/>
    </row>
    <row r="10" spans="1:11" ht="18.600000000000001" customHeight="1" thickTop="1"/>
    <row r="11" spans="1:11" ht="18.600000000000001" customHeight="1">
      <c r="A11" s="1" t="s">
        <v>11</v>
      </c>
      <c r="B11" s="1">
        <f>+B18-SUM(B12:B17)</f>
        <v>1400</v>
      </c>
      <c r="C11" s="1">
        <f>+C18-SUM(C12:C17)</f>
        <v>100</v>
      </c>
      <c r="D11" s="1">
        <f>+C11+B11</f>
        <v>1500</v>
      </c>
    </row>
    <row r="12" spans="1:11" ht="18.600000000000001" customHeight="1">
      <c r="A12" s="1" t="s">
        <v>12</v>
      </c>
      <c r="B12" s="1">
        <v>1500</v>
      </c>
      <c r="C12" s="1">
        <v>500</v>
      </c>
      <c r="D12" s="1">
        <f>+C12+B12</f>
        <v>2000</v>
      </c>
    </row>
    <row r="13" spans="1:11" s="6" customFormat="1" ht="18.600000000000001" customHeight="1">
      <c r="A13" s="5" t="s">
        <v>13</v>
      </c>
      <c r="E13" s="7"/>
      <c r="F13" s="7"/>
      <c r="K13" s="1"/>
    </row>
    <row r="14" spans="1:11" s="6" customFormat="1" ht="18.600000000000001" customHeight="1">
      <c r="A14" s="6" t="s">
        <v>14</v>
      </c>
      <c r="J14" s="7"/>
      <c r="K14" s="1"/>
    </row>
    <row r="15" spans="1:11" ht="18.600000000000001" customHeight="1">
      <c r="A15" s="1" t="s">
        <v>15</v>
      </c>
      <c r="B15" s="1">
        <v>3000</v>
      </c>
      <c r="C15" s="1">
        <v>400</v>
      </c>
      <c r="D15" s="1">
        <f>+C15+B15</f>
        <v>3400</v>
      </c>
    </row>
    <row r="16" spans="1:11" ht="18.600000000000001" customHeight="1">
      <c r="A16" s="1" t="s">
        <v>16</v>
      </c>
      <c r="B16" s="1">
        <v>3200</v>
      </c>
      <c r="C16" s="1">
        <v>1200</v>
      </c>
      <c r="D16" s="1">
        <f>+C16+B16</f>
        <v>4400</v>
      </c>
    </row>
    <row r="17" spans="1:11" ht="18.600000000000001" customHeight="1">
      <c r="A17" s="1" t="s">
        <v>17</v>
      </c>
      <c r="B17" s="1">
        <v>1400</v>
      </c>
      <c r="C17" s="1">
        <v>300</v>
      </c>
      <c r="D17" s="1">
        <f>+C17+B17</f>
        <v>1700</v>
      </c>
    </row>
    <row r="18" spans="1:11" ht="18.600000000000001" customHeight="1" thickBot="1">
      <c r="A18" s="1" t="s">
        <v>18</v>
      </c>
      <c r="B18" s="4">
        <f>+B9</f>
        <v>10500</v>
      </c>
      <c r="C18" s="4">
        <f>+C9</f>
        <v>2500</v>
      </c>
      <c r="D18" s="4">
        <f>+C18+B18</f>
        <v>13000</v>
      </c>
      <c r="E18" s="4"/>
      <c r="F18" s="4"/>
      <c r="G18" s="4"/>
      <c r="H18" s="4"/>
      <c r="I18" s="4"/>
      <c r="J18" s="4"/>
      <c r="K18" s="4"/>
    </row>
    <row r="19" spans="1:11" ht="18.600000000000001" customHeight="1" thickTop="1"/>
    <row r="20" spans="1:11" ht="18.600000000000001" customHeight="1">
      <c r="A20" s="1" t="s">
        <v>19</v>
      </c>
      <c r="B20" s="1">
        <v>40000</v>
      </c>
      <c r="C20" s="1">
        <v>15000</v>
      </c>
      <c r="D20" s="1">
        <f>+C20+B20</f>
        <v>55000</v>
      </c>
    </row>
    <row r="21" spans="1:11" ht="18.600000000000001" customHeight="1">
      <c r="A21" s="3" t="s">
        <v>20</v>
      </c>
      <c r="B21" s="1">
        <v>0</v>
      </c>
      <c r="D21" s="1">
        <f>+C21+B21</f>
        <v>0</v>
      </c>
    </row>
    <row r="22" spans="1:11" ht="18.600000000000001" customHeight="1">
      <c r="A22" s="3" t="s">
        <v>29</v>
      </c>
      <c r="B22" s="1">
        <f>-B20-B21-B24+B26-B23</f>
        <v>-37200</v>
      </c>
      <c r="C22" s="1">
        <f>-C20-C21-C24+C26-C23</f>
        <v>-16650</v>
      </c>
      <c r="D22" s="1">
        <f>+C22+B22</f>
        <v>-53850</v>
      </c>
    </row>
    <row r="23" spans="1:11" ht="18.600000000000001" customHeight="1">
      <c r="A23" s="2" t="s">
        <v>26</v>
      </c>
      <c r="B23" s="1">
        <v>0</v>
      </c>
      <c r="C23" s="1">
        <v>2250</v>
      </c>
      <c r="D23" s="1">
        <f>+C23+B23</f>
        <v>2250</v>
      </c>
    </row>
    <row r="24" spans="1:11" ht="18.600000000000001" customHeight="1">
      <c r="A24" s="1" t="s">
        <v>23</v>
      </c>
      <c r="B24" s="1">
        <f>-B26</f>
        <v>-1400</v>
      </c>
      <c r="C24" s="1">
        <f>-C26</f>
        <v>-300</v>
      </c>
      <c r="D24" s="1">
        <f>+C24+B24</f>
        <v>-1700</v>
      </c>
    </row>
    <row r="25" spans="1:11" ht="18.600000000000001" customHeight="1">
      <c r="A25" s="6" t="s">
        <v>14</v>
      </c>
    </row>
    <row r="26" spans="1:11" ht="18.600000000000001" customHeight="1" thickBot="1">
      <c r="A26" s="1" t="s">
        <v>24</v>
      </c>
      <c r="B26" s="4">
        <f>+B17</f>
        <v>1400</v>
      </c>
      <c r="C26" s="4">
        <f>+C17</f>
        <v>300</v>
      </c>
      <c r="D26" s="4">
        <f>+C26+B26</f>
        <v>1700</v>
      </c>
      <c r="E26" s="4"/>
      <c r="F26" s="4"/>
      <c r="G26" s="4"/>
      <c r="H26" s="4"/>
      <c r="I26" s="4"/>
      <c r="J26" s="4"/>
      <c r="K26" s="4"/>
    </row>
    <row r="27" spans="1:11" ht="18.600000000000001" customHeight="1" thickTop="1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8"/>
  <sheetViews>
    <sheetView topLeftCell="A19" workbookViewId="0">
      <selection activeCell="A29" sqref="A29:XFD115"/>
    </sheetView>
  </sheetViews>
  <sheetFormatPr defaultRowHeight="18.600000000000001" customHeight="1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11" width="16.42578125" style="1" customWidth="1"/>
    <col min="12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7" width="16.42578125" style="1" customWidth="1"/>
    <col min="268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23" width="16.42578125" style="1" customWidth="1"/>
    <col min="524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9" width="16.42578125" style="1" customWidth="1"/>
    <col min="780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5" width="16.42578125" style="1" customWidth="1"/>
    <col min="1036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91" width="16.42578125" style="1" customWidth="1"/>
    <col min="1292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7" width="16.42578125" style="1" customWidth="1"/>
    <col min="1548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803" width="16.42578125" style="1" customWidth="1"/>
    <col min="1804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9" width="16.42578125" style="1" customWidth="1"/>
    <col min="2060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5" width="16.42578125" style="1" customWidth="1"/>
    <col min="2316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71" width="16.42578125" style="1" customWidth="1"/>
    <col min="2572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7" width="16.42578125" style="1" customWidth="1"/>
    <col min="2828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83" width="16.42578125" style="1" customWidth="1"/>
    <col min="3084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9" width="16.42578125" style="1" customWidth="1"/>
    <col min="3340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5" width="16.42578125" style="1" customWidth="1"/>
    <col min="3596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51" width="16.42578125" style="1" customWidth="1"/>
    <col min="3852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7" width="16.42578125" style="1" customWidth="1"/>
    <col min="4108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63" width="16.42578125" style="1" customWidth="1"/>
    <col min="4364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9" width="16.42578125" style="1" customWidth="1"/>
    <col min="4620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5" width="16.42578125" style="1" customWidth="1"/>
    <col min="4876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31" width="16.42578125" style="1" customWidth="1"/>
    <col min="5132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7" width="16.42578125" style="1" customWidth="1"/>
    <col min="5388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43" width="16.42578125" style="1" customWidth="1"/>
    <col min="5644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9" width="16.42578125" style="1" customWidth="1"/>
    <col min="5900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5" width="16.42578125" style="1" customWidth="1"/>
    <col min="6156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11" width="16.42578125" style="1" customWidth="1"/>
    <col min="6412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7" width="16.42578125" style="1" customWidth="1"/>
    <col min="6668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23" width="16.42578125" style="1" customWidth="1"/>
    <col min="6924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9" width="16.42578125" style="1" customWidth="1"/>
    <col min="7180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5" width="16.42578125" style="1" customWidth="1"/>
    <col min="7436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91" width="16.42578125" style="1" customWidth="1"/>
    <col min="7692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7" width="16.42578125" style="1" customWidth="1"/>
    <col min="7948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203" width="16.42578125" style="1" customWidth="1"/>
    <col min="8204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9" width="16.42578125" style="1" customWidth="1"/>
    <col min="8460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5" width="16.42578125" style="1" customWidth="1"/>
    <col min="8716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71" width="16.42578125" style="1" customWidth="1"/>
    <col min="8972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7" width="16.42578125" style="1" customWidth="1"/>
    <col min="9228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83" width="16.42578125" style="1" customWidth="1"/>
    <col min="9484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9" width="16.42578125" style="1" customWidth="1"/>
    <col min="9740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5" width="16.42578125" style="1" customWidth="1"/>
    <col min="9996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51" width="16.42578125" style="1" customWidth="1"/>
    <col min="10252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7" width="16.42578125" style="1" customWidth="1"/>
    <col min="10508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63" width="16.42578125" style="1" customWidth="1"/>
    <col min="10764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9" width="16.42578125" style="1" customWidth="1"/>
    <col min="11020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5" width="16.42578125" style="1" customWidth="1"/>
    <col min="11276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31" width="16.42578125" style="1" customWidth="1"/>
    <col min="11532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7" width="16.42578125" style="1" customWidth="1"/>
    <col min="11788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43" width="16.42578125" style="1" customWidth="1"/>
    <col min="12044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9" width="16.42578125" style="1" customWidth="1"/>
    <col min="12300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5" width="16.42578125" style="1" customWidth="1"/>
    <col min="12556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11" width="16.42578125" style="1" customWidth="1"/>
    <col min="12812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7" width="16.42578125" style="1" customWidth="1"/>
    <col min="13068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23" width="16.42578125" style="1" customWidth="1"/>
    <col min="13324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9" width="16.42578125" style="1" customWidth="1"/>
    <col min="13580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5" width="16.42578125" style="1" customWidth="1"/>
    <col min="13836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91" width="16.42578125" style="1" customWidth="1"/>
    <col min="14092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7" width="16.42578125" style="1" customWidth="1"/>
    <col min="14348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603" width="16.42578125" style="1" customWidth="1"/>
    <col min="14604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9" width="16.42578125" style="1" customWidth="1"/>
    <col min="14860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5" width="16.42578125" style="1" customWidth="1"/>
    <col min="15116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71" width="16.42578125" style="1" customWidth="1"/>
    <col min="15372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7" width="16.42578125" style="1" customWidth="1"/>
    <col min="15628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83" width="16.42578125" style="1" customWidth="1"/>
    <col min="15884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9" width="16.42578125" style="1" customWidth="1"/>
    <col min="16140" max="16384" width="9.140625" style="1"/>
  </cols>
  <sheetData>
    <row r="1" spans="1:11" ht="18.600000000000001" customHeight="1">
      <c r="A1" s="26" t="s">
        <v>70</v>
      </c>
      <c r="B1" s="17" t="s">
        <v>0</v>
      </c>
      <c r="C1" s="18" t="s">
        <v>1</v>
      </c>
      <c r="D1" s="21" t="s">
        <v>2</v>
      </c>
      <c r="E1" s="8"/>
      <c r="F1" s="9"/>
      <c r="G1" s="11" t="s">
        <v>3</v>
      </c>
      <c r="H1" s="9"/>
      <c r="I1" s="9"/>
      <c r="J1" s="10"/>
      <c r="K1" s="12" t="s">
        <v>4</v>
      </c>
    </row>
    <row r="2" spans="1:11" ht="18.600000000000001" customHeight="1">
      <c r="B2" s="19"/>
      <c r="C2" s="20"/>
      <c r="D2" s="22"/>
      <c r="E2" s="15"/>
      <c r="F2" s="15"/>
      <c r="G2" s="15"/>
      <c r="H2" s="15"/>
      <c r="I2" s="15"/>
      <c r="J2" s="16"/>
      <c r="K2" s="13"/>
    </row>
    <row r="4" spans="1:11" ht="18.600000000000001" customHeight="1">
      <c r="A4" s="1" t="s">
        <v>5</v>
      </c>
      <c r="B4" s="1">
        <v>2000</v>
      </c>
      <c r="C4" s="1">
        <v>200</v>
      </c>
      <c r="D4" s="1">
        <f>+C4+B4</f>
        <v>2200</v>
      </c>
    </row>
    <row r="5" spans="1:11" ht="18.600000000000001" customHeight="1">
      <c r="A5" s="1" t="s">
        <v>6</v>
      </c>
      <c r="B5" s="1">
        <v>600</v>
      </c>
      <c r="C5" s="1">
        <v>1400</v>
      </c>
      <c r="D5" s="1">
        <f>+C5+B5</f>
        <v>2000</v>
      </c>
    </row>
    <row r="6" spans="1:11" ht="18.600000000000001" customHeight="1">
      <c r="A6" s="1" t="s">
        <v>42</v>
      </c>
      <c r="B6" s="1">
        <v>4000</v>
      </c>
      <c r="C6" s="1">
        <v>2000</v>
      </c>
      <c r="D6" s="1">
        <f>+C6+B6</f>
        <v>6000</v>
      </c>
    </row>
    <row r="7" spans="1:11" ht="18.600000000000001" customHeight="1">
      <c r="A7" s="6" t="s">
        <v>8</v>
      </c>
    </row>
    <row r="8" spans="1:11" ht="18.600000000000001" customHeight="1">
      <c r="A8" s="3" t="s">
        <v>9</v>
      </c>
      <c r="B8" s="1">
        <v>4000</v>
      </c>
      <c r="D8" s="1">
        <f>+C8+B8</f>
        <v>4000</v>
      </c>
    </row>
    <row r="9" spans="1:11" ht="18.600000000000001" customHeight="1" thickBot="1">
      <c r="A9" s="1" t="s">
        <v>10</v>
      </c>
      <c r="B9" s="4">
        <f>SUM(B4:B8)</f>
        <v>10600</v>
      </c>
      <c r="C9" s="4">
        <f>SUM(C4:C8)</f>
        <v>3600</v>
      </c>
      <c r="D9" s="4">
        <f>+C9+B9</f>
        <v>14200</v>
      </c>
      <c r="E9" s="4"/>
      <c r="F9" s="4"/>
      <c r="G9" s="4"/>
      <c r="H9" s="4"/>
      <c r="I9" s="4"/>
      <c r="J9" s="4"/>
      <c r="K9" s="4"/>
    </row>
    <row r="10" spans="1:11" ht="18.600000000000001" customHeight="1" thickTop="1"/>
    <row r="11" spans="1:11" ht="18.600000000000001" customHeight="1">
      <c r="A11" s="1" t="s">
        <v>11</v>
      </c>
      <c r="B11" s="1">
        <f>+B18-SUM(B12:B17)</f>
        <v>2600</v>
      </c>
      <c r="C11" s="1">
        <f>+C18-SUM(C12:C17)</f>
        <v>300</v>
      </c>
      <c r="D11" s="1">
        <f>+C11+B11</f>
        <v>2900</v>
      </c>
    </row>
    <row r="12" spans="1:11" ht="18.600000000000001" customHeight="1">
      <c r="A12" s="1" t="s">
        <v>12</v>
      </c>
      <c r="B12" s="1">
        <v>400</v>
      </c>
      <c r="C12" s="1">
        <v>400</v>
      </c>
      <c r="D12" s="1">
        <f>+C12+B12</f>
        <v>800</v>
      </c>
    </row>
    <row r="13" spans="1:11" s="6" customFormat="1" ht="18.600000000000001" customHeight="1">
      <c r="A13" s="5" t="s">
        <v>13</v>
      </c>
      <c r="E13" s="7"/>
      <c r="F13" s="7"/>
      <c r="K13" s="1"/>
    </row>
    <row r="14" spans="1:11" s="6" customFormat="1" ht="18.600000000000001" customHeight="1">
      <c r="A14" s="6" t="s">
        <v>14</v>
      </c>
      <c r="J14" s="7"/>
      <c r="K14" s="1"/>
    </row>
    <row r="15" spans="1:11" ht="18.600000000000001" customHeight="1">
      <c r="A15" s="1" t="s">
        <v>15</v>
      </c>
      <c r="B15" s="1">
        <v>3000</v>
      </c>
      <c r="C15" s="1">
        <v>2000</v>
      </c>
      <c r="D15" s="1">
        <f>+C15+B15</f>
        <v>5000</v>
      </c>
    </row>
    <row r="16" spans="1:11" ht="18.600000000000001" customHeight="1">
      <c r="A16" s="1" t="s">
        <v>16</v>
      </c>
      <c r="B16" s="1">
        <v>3200</v>
      </c>
      <c r="C16" s="1">
        <v>600</v>
      </c>
      <c r="D16" s="1">
        <f>+C16+B16</f>
        <v>3800</v>
      </c>
    </row>
    <row r="17" spans="1:11" ht="18.600000000000001" customHeight="1">
      <c r="A17" s="1" t="s">
        <v>17</v>
      </c>
      <c r="B17" s="1">
        <v>1400</v>
      </c>
      <c r="C17" s="1">
        <v>300</v>
      </c>
      <c r="D17" s="1">
        <f>+C17+B17</f>
        <v>1700</v>
      </c>
    </row>
    <row r="18" spans="1:11" ht="18.600000000000001" customHeight="1" thickBot="1">
      <c r="A18" s="1" t="s">
        <v>18</v>
      </c>
      <c r="B18" s="4">
        <f>+B9</f>
        <v>10600</v>
      </c>
      <c r="C18" s="4">
        <f>+C9</f>
        <v>3600</v>
      </c>
      <c r="D18" s="4">
        <f>+C18+B18</f>
        <v>14200</v>
      </c>
      <c r="E18" s="4"/>
      <c r="F18" s="4"/>
      <c r="G18" s="4"/>
      <c r="H18" s="4"/>
      <c r="I18" s="4"/>
      <c r="J18" s="4"/>
      <c r="K18" s="4"/>
    </row>
    <row r="19" spans="1:11" ht="18.600000000000001" customHeight="1" thickTop="1"/>
    <row r="20" spans="1:11" ht="18.600000000000001" customHeight="1">
      <c r="A20" s="1" t="s">
        <v>19</v>
      </c>
      <c r="B20" s="1">
        <v>50000</v>
      </c>
      <c r="C20" s="1">
        <v>40000</v>
      </c>
      <c r="D20" s="1">
        <f t="shared" ref="D20:D25" si="0">+C20+B20</f>
        <v>90000</v>
      </c>
    </row>
    <row r="21" spans="1:11" ht="18.600000000000001" customHeight="1">
      <c r="A21" s="1" t="s">
        <v>21</v>
      </c>
      <c r="B21" s="1">
        <f>+B5</f>
        <v>600</v>
      </c>
      <c r="C21" s="1">
        <f>+C5</f>
        <v>1400</v>
      </c>
      <c r="D21" s="1">
        <f t="shared" si="0"/>
        <v>2000</v>
      </c>
    </row>
    <row r="22" spans="1:11" ht="18.600000000000001" customHeight="1">
      <c r="A22" s="3" t="s">
        <v>20</v>
      </c>
      <c r="B22" s="1">
        <f>400*80%</f>
        <v>320</v>
      </c>
      <c r="D22" s="1">
        <f t="shared" si="0"/>
        <v>320</v>
      </c>
    </row>
    <row r="23" spans="1:11" ht="18.600000000000001" customHeight="1">
      <c r="A23" s="3" t="s">
        <v>29</v>
      </c>
      <c r="B23" s="1">
        <f>-B20-B21-B22-B25+B27-B24</f>
        <v>-48120</v>
      </c>
      <c r="C23" s="1">
        <f>-C20-C21-C22-C25+C27-C24</f>
        <v>-40800</v>
      </c>
      <c r="D23" s="1">
        <f t="shared" si="0"/>
        <v>-88920</v>
      </c>
    </row>
    <row r="24" spans="1:11" ht="18.600000000000001" customHeight="1">
      <c r="A24" s="2" t="s">
        <v>26</v>
      </c>
      <c r="B24" s="1">
        <v>0</v>
      </c>
      <c r="C24" s="1">
        <v>0</v>
      </c>
      <c r="D24" s="1">
        <f t="shared" si="0"/>
        <v>0</v>
      </c>
    </row>
    <row r="25" spans="1:11" ht="18.600000000000001" customHeight="1">
      <c r="A25" s="1" t="s">
        <v>23</v>
      </c>
      <c r="B25" s="1">
        <f>-B27</f>
        <v>-1400</v>
      </c>
      <c r="C25" s="1">
        <f>-C27</f>
        <v>-300</v>
      </c>
      <c r="D25" s="1">
        <f t="shared" si="0"/>
        <v>-1700</v>
      </c>
    </row>
    <row r="26" spans="1:11" ht="18.600000000000001" customHeight="1">
      <c r="A26" s="6" t="s">
        <v>14</v>
      </c>
    </row>
    <row r="27" spans="1:11" ht="18.600000000000001" customHeight="1" thickBot="1">
      <c r="A27" s="1" t="s">
        <v>24</v>
      </c>
      <c r="B27" s="4">
        <f>+B17</f>
        <v>1400</v>
      </c>
      <c r="C27" s="4">
        <f>+C17</f>
        <v>300</v>
      </c>
      <c r="D27" s="4">
        <f>+C27+B27</f>
        <v>1700</v>
      </c>
      <c r="E27" s="4"/>
      <c r="F27" s="4"/>
      <c r="G27" s="4"/>
      <c r="H27" s="4"/>
      <c r="I27" s="4"/>
      <c r="J27" s="4"/>
      <c r="K27" s="4"/>
    </row>
    <row r="28" spans="1:11" ht="18.600000000000001" customHeight="1" thickTop="1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activeCell="A29" sqref="A29:XFD75"/>
    </sheetView>
  </sheetViews>
  <sheetFormatPr defaultRowHeight="18.600000000000001" customHeight="1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12" width="16.425781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8" width="16.425781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24" width="16.425781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80" width="16.425781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6" width="16.425781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92" width="16.425781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8" width="16.425781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804" width="16.425781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60" width="16.425781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6" width="16.425781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72" width="16.425781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8" width="16.425781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84" width="16.425781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40" width="16.425781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6" width="16.425781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52" width="16.425781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8" width="16.425781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64" width="16.425781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20" width="16.425781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6" width="16.425781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32" width="16.425781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8" width="16.425781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44" width="16.425781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900" width="16.425781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6" width="16.425781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12" width="16.425781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8" width="16.425781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24" width="16.425781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80" width="16.425781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6" width="16.425781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92" width="16.425781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8" width="16.425781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204" width="16.425781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60" width="16.425781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6" width="16.425781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72" width="16.425781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8" width="16.425781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84" width="16.425781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40" width="16.425781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6" width="16.425781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52" width="16.425781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8" width="16.425781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64" width="16.425781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20" width="16.425781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6" width="16.425781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32" width="16.425781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8" width="16.425781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44" width="16.425781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300" width="16.425781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6" width="16.425781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12" width="16.425781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8" width="16.425781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24" width="16.425781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80" width="16.425781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6" width="16.425781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92" width="16.425781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8" width="16.425781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604" width="16.425781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60" width="16.425781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6" width="16.425781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72" width="16.425781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8" width="16.425781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84" width="16.425781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40" width="16.42578125" style="1" customWidth="1"/>
    <col min="16141" max="16384" width="9.140625" style="1"/>
  </cols>
  <sheetData>
    <row r="1" spans="1:12" ht="18.600000000000001" customHeight="1">
      <c r="A1" s="26" t="s">
        <v>71</v>
      </c>
      <c r="B1" s="17" t="s">
        <v>0</v>
      </c>
      <c r="C1" s="18" t="s">
        <v>1</v>
      </c>
      <c r="D1" s="21" t="s">
        <v>2</v>
      </c>
      <c r="E1" s="8"/>
      <c r="F1" s="9"/>
      <c r="G1" s="9"/>
      <c r="H1" s="11" t="s">
        <v>3</v>
      </c>
      <c r="I1" s="9"/>
      <c r="J1" s="9"/>
      <c r="K1" s="10"/>
      <c r="L1" s="12" t="s">
        <v>4</v>
      </c>
    </row>
    <row r="2" spans="1:12" ht="18.600000000000001" customHeight="1">
      <c r="B2" s="19"/>
      <c r="C2" s="20"/>
      <c r="D2" s="22"/>
      <c r="E2" s="15"/>
      <c r="F2" s="15"/>
      <c r="G2" s="15"/>
      <c r="H2" s="15"/>
      <c r="I2" s="15"/>
      <c r="J2" s="15"/>
      <c r="K2" s="16"/>
      <c r="L2" s="23"/>
    </row>
    <row r="4" spans="1:12" ht="18.600000000000001" customHeight="1">
      <c r="A4" s="1" t="s">
        <v>5</v>
      </c>
      <c r="B4" s="1">
        <v>1200</v>
      </c>
      <c r="C4" s="1">
        <v>300</v>
      </c>
      <c r="D4" s="1">
        <f>+C4+B4</f>
        <v>1500</v>
      </c>
    </row>
    <row r="5" spans="1:12" ht="18.600000000000001" customHeight="1">
      <c r="A5" s="1" t="s">
        <v>6</v>
      </c>
      <c r="B5" s="1">
        <v>500</v>
      </c>
      <c r="C5" s="1">
        <v>800</v>
      </c>
      <c r="D5" s="1">
        <f>+C5+B5</f>
        <v>1300</v>
      </c>
    </row>
    <row r="6" spans="1:12" ht="18.600000000000001" customHeight="1">
      <c r="A6" s="1" t="s">
        <v>42</v>
      </c>
      <c r="B6" s="1">
        <v>4000</v>
      </c>
      <c r="C6" s="1">
        <v>2000</v>
      </c>
      <c r="D6" s="1">
        <f>+C6+B6</f>
        <v>6000</v>
      </c>
    </row>
    <row r="7" spans="1:12" ht="18.600000000000001" customHeight="1">
      <c r="A7" s="6" t="s">
        <v>72</v>
      </c>
    </row>
    <row r="8" spans="1:12" ht="18.600000000000001" customHeight="1">
      <c r="A8" s="3" t="s">
        <v>28</v>
      </c>
      <c r="B8" s="1">
        <v>3000</v>
      </c>
      <c r="D8" s="1">
        <f>+C8+B8</f>
        <v>3000</v>
      </c>
    </row>
    <row r="9" spans="1:12" ht="18.600000000000001" customHeight="1" thickBot="1">
      <c r="A9" s="1" t="s">
        <v>10</v>
      </c>
      <c r="B9" s="4">
        <f>SUM(B4:B8)</f>
        <v>8700</v>
      </c>
      <c r="C9" s="4">
        <f>SUM(C4:C8)</f>
        <v>3100</v>
      </c>
      <c r="D9" s="4">
        <f>+C9+B9</f>
        <v>11800</v>
      </c>
      <c r="E9" s="4"/>
      <c r="F9" s="4"/>
      <c r="G9" s="4"/>
      <c r="H9" s="4"/>
      <c r="I9" s="4"/>
      <c r="J9" s="4"/>
      <c r="K9" s="4"/>
      <c r="L9" s="4"/>
    </row>
    <row r="10" spans="1:12" ht="18.600000000000001" customHeight="1" thickTop="1"/>
    <row r="11" spans="1:12" ht="18.600000000000001" customHeight="1">
      <c r="A11" s="1" t="s">
        <v>11</v>
      </c>
      <c r="B11" s="1">
        <f>+B18-SUM(B12:B17)</f>
        <v>2400</v>
      </c>
      <c r="C11" s="1">
        <f>+C18-SUM(C12:C17)</f>
        <v>525</v>
      </c>
      <c r="D11" s="1">
        <f>+C11+B11</f>
        <v>2925</v>
      </c>
    </row>
    <row r="12" spans="1:12" ht="18.600000000000001" customHeight="1">
      <c r="A12" s="1" t="s">
        <v>12</v>
      </c>
      <c r="B12" s="1">
        <v>200</v>
      </c>
      <c r="C12" s="1">
        <v>400</v>
      </c>
      <c r="D12" s="1">
        <f>+C12+B12</f>
        <v>600</v>
      </c>
    </row>
    <row r="13" spans="1:12" s="6" customFormat="1" ht="18.600000000000001" customHeight="1">
      <c r="A13" s="5" t="s">
        <v>13</v>
      </c>
      <c r="E13" s="7"/>
      <c r="F13" s="7"/>
      <c r="G13" s="7"/>
      <c r="L13" s="1"/>
    </row>
    <row r="14" spans="1:12" s="6" customFormat="1" ht="18.600000000000001" customHeight="1">
      <c r="A14" s="6" t="s">
        <v>14</v>
      </c>
      <c r="K14" s="7"/>
      <c r="L14" s="1"/>
    </row>
    <row r="15" spans="1:12" ht="18.600000000000001" customHeight="1">
      <c r="A15" s="1" t="s">
        <v>15</v>
      </c>
      <c r="B15" s="1">
        <v>2000</v>
      </c>
      <c r="C15" s="1">
        <v>1000</v>
      </c>
      <c r="D15" s="1">
        <f>+C15+B15</f>
        <v>3000</v>
      </c>
    </row>
    <row r="16" spans="1:12" ht="18.600000000000001" customHeight="1">
      <c r="A16" s="1" t="s">
        <v>16</v>
      </c>
      <c r="B16" s="1">
        <v>3200</v>
      </c>
      <c r="C16" s="1">
        <v>800</v>
      </c>
      <c r="D16" s="1">
        <f>+C16+B16</f>
        <v>4000</v>
      </c>
    </row>
    <row r="17" spans="1:12" ht="18.600000000000001" customHeight="1">
      <c r="A17" s="1" t="s">
        <v>17</v>
      </c>
      <c r="B17" s="1">
        <v>900</v>
      </c>
      <c r="C17" s="1">
        <v>375</v>
      </c>
      <c r="D17" s="1">
        <f>+C17+B17</f>
        <v>1275</v>
      </c>
    </row>
    <row r="18" spans="1:12" ht="18.600000000000001" customHeight="1" thickBot="1">
      <c r="A18" s="1" t="s">
        <v>18</v>
      </c>
      <c r="B18" s="4">
        <f>+B9</f>
        <v>8700</v>
      </c>
      <c r="C18" s="4">
        <f>+C9</f>
        <v>3100</v>
      </c>
      <c r="D18" s="4">
        <f>+C18+B18</f>
        <v>11800</v>
      </c>
      <c r="E18" s="4"/>
      <c r="F18" s="4"/>
      <c r="G18" s="4"/>
      <c r="H18" s="4"/>
      <c r="I18" s="4"/>
      <c r="J18" s="4"/>
      <c r="K18" s="4"/>
      <c r="L18" s="4"/>
    </row>
    <row r="19" spans="1:12" ht="18.600000000000001" customHeight="1" thickTop="1"/>
    <row r="20" spans="1:12" ht="18.600000000000001" customHeight="1">
      <c r="A20" s="1" t="s">
        <v>19</v>
      </c>
      <c r="B20" s="1">
        <v>35000</v>
      </c>
      <c r="C20" s="1">
        <v>25000</v>
      </c>
      <c r="D20" s="1">
        <f t="shared" ref="D20:D25" si="0">+C20+B20</f>
        <v>60000</v>
      </c>
    </row>
    <row r="21" spans="1:12" ht="18.600000000000001" customHeight="1">
      <c r="A21" s="1" t="s">
        <v>21</v>
      </c>
      <c r="B21" s="1">
        <f>+B5</f>
        <v>500</v>
      </c>
      <c r="C21" s="1">
        <f>+C5</f>
        <v>800</v>
      </c>
      <c r="D21" s="1">
        <f t="shared" si="0"/>
        <v>1300</v>
      </c>
    </row>
    <row r="22" spans="1:12" ht="18.600000000000001" customHeight="1">
      <c r="A22" s="3" t="s">
        <v>20</v>
      </c>
      <c r="B22" s="1">
        <f>400*90%</f>
        <v>360</v>
      </c>
      <c r="D22" s="1">
        <f t="shared" si="0"/>
        <v>360</v>
      </c>
    </row>
    <row r="23" spans="1:12" ht="18.600000000000001" customHeight="1">
      <c r="A23" s="3" t="s">
        <v>29</v>
      </c>
      <c r="B23" s="1">
        <f>-B20-B21-B22-B25+B27-B24</f>
        <v>-34660</v>
      </c>
      <c r="C23" s="1">
        <f>-C20-C21-C22-C25+C27-C24</f>
        <v>-25300</v>
      </c>
      <c r="D23" s="1">
        <f t="shared" si="0"/>
        <v>-59960</v>
      </c>
    </row>
    <row r="24" spans="1:12" ht="18.600000000000001" customHeight="1">
      <c r="A24" s="2" t="s">
        <v>26</v>
      </c>
      <c r="B24" s="1">
        <v>0</v>
      </c>
      <c r="C24" s="1">
        <v>0</v>
      </c>
      <c r="D24" s="1">
        <f t="shared" si="0"/>
        <v>0</v>
      </c>
    </row>
    <row r="25" spans="1:12" ht="18.600000000000001" customHeight="1">
      <c r="A25" s="1" t="s">
        <v>73</v>
      </c>
      <c r="B25" s="1">
        <f>-B27/75%*25%</f>
        <v>-300</v>
      </c>
      <c r="C25" s="1">
        <f>-C27/75%*25%</f>
        <v>-125</v>
      </c>
      <c r="D25" s="1">
        <f t="shared" si="0"/>
        <v>-425</v>
      </c>
    </row>
    <row r="26" spans="1:12" ht="18.600000000000001" customHeight="1">
      <c r="A26" s="6" t="s">
        <v>14</v>
      </c>
    </row>
    <row r="27" spans="1:12" ht="18.600000000000001" customHeight="1" thickBot="1">
      <c r="A27" s="1" t="s">
        <v>24</v>
      </c>
      <c r="B27" s="4">
        <f>+B17</f>
        <v>900</v>
      </c>
      <c r="C27" s="4">
        <f>+C17</f>
        <v>375</v>
      </c>
      <c r="D27" s="4">
        <f>+C27+B27</f>
        <v>1275</v>
      </c>
      <c r="E27" s="4"/>
      <c r="F27" s="4"/>
      <c r="G27" s="4"/>
      <c r="H27" s="4"/>
      <c r="I27" s="4"/>
      <c r="J27" s="4"/>
      <c r="K27" s="4"/>
      <c r="L27" s="4"/>
    </row>
    <row r="28" spans="1:12" ht="18.600000000000001" customHeight="1" thickTop="1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F36" sqref="E36:F36"/>
    </sheetView>
  </sheetViews>
  <sheetFormatPr defaultRowHeight="18.600000000000001" customHeight="1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7" width="16.42578125" style="1" customWidth="1"/>
    <col min="8" max="8" width="17.7109375" style="1" customWidth="1"/>
    <col min="9" max="12" width="16.425781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3" width="16.42578125" style="1" customWidth="1"/>
    <col min="264" max="264" width="17.7109375" style="1" customWidth="1"/>
    <col min="265" max="268" width="16.425781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9" width="16.42578125" style="1" customWidth="1"/>
    <col min="520" max="520" width="17.7109375" style="1" customWidth="1"/>
    <col min="521" max="524" width="16.425781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5" width="16.42578125" style="1" customWidth="1"/>
    <col min="776" max="776" width="17.7109375" style="1" customWidth="1"/>
    <col min="777" max="780" width="16.425781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1" width="16.42578125" style="1" customWidth="1"/>
    <col min="1032" max="1032" width="17.7109375" style="1" customWidth="1"/>
    <col min="1033" max="1036" width="16.425781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7" width="16.42578125" style="1" customWidth="1"/>
    <col min="1288" max="1288" width="17.7109375" style="1" customWidth="1"/>
    <col min="1289" max="1292" width="16.425781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3" width="16.42578125" style="1" customWidth="1"/>
    <col min="1544" max="1544" width="17.7109375" style="1" customWidth="1"/>
    <col min="1545" max="1548" width="16.425781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9" width="16.42578125" style="1" customWidth="1"/>
    <col min="1800" max="1800" width="17.7109375" style="1" customWidth="1"/>
    <col min="1801" max="1804" width="16.425781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5" width="16.42578125" style="1" customWidth="1"/>
    <col min="2056" max="2056" width="17.7109375" style="1" customWidth="1"/>
    <col min="2057" max="2060" width="16.425781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1" width="16.42578125" style="1" customWidth="1"/>
    <col min="2312" max="2312" width="17.7109375" style="1" customWidth="1"/>
    <col min="2313" max="2316" width="16.425781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7" width="16.42578125" style="1" customWidth="1"/>
    <col min="2568" max="2568" width="17.7109375" style="1" customWidth="1"/>
    <col min="2569" max="2572" width="16.425781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3" width="16.42578125" style="1" customWidth="1"/>
    <col min="2824" max="2824" width="17.7109375" style="1" customWidth="1"/>
    <col min="2825" max="2828" width="16.425781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9" width="16.42578125" style="1" customWidth="1"/>
    <col min="3080" max="3080" width="17.7109375" style="1" customWidth="1"/>
    <col min="3081" max="3084" width="16.425781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5" width="16.42578125" style="1" customWidth="1"/>
    <col min="3336" max="3336" width="17.7109375" style="1" customWidth="1"/>
    <col min="3337" max="3340" width="16.425781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1" width="16.42578125" style="1" customWidth="1"/>
    <col min="3592" max="3592" width="17.7109375" style="1" customWidth="1"/>
    <col min="3593" max="3596" width="16.425781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7" width="16.42578125" style="1" customWidth="1"/>
    <col min="3848" max="3848" width="17.7109375" style="1" customWidth="1"/>
    <col min="3849" max="3852" width="16.425781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3" width="16.42578125" style="1" customWidth="1"/>
    <col min="4104" max="4104" width="17.7109375" style="1" customWidth="1"/>
    <col min="4105" max="4108" width="16.425781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9" width="16.42578125" style="1" customWidth="1"/>
    <col min="4360" max="4360" width="17.7109375" style="1" customWidth="1"/>
    <col min="4361" max="4364" width="16.425781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5" width="16.42578125" style="1" customWidth="1"/>
    <col min="4616" max="4616" width="17.7109375" style="1" customWidth="1"/>
    <col min="4617" max="4620" width="16.425781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1" width="16.42578125" style="1" customWidth="1"/>
    <col min="4872" max="4872" width="17.7109375" style="1" customWidth="1"/>
    <col min="4873" max="4876" width="16.425781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7" width="16.42578125" style="1" customWidth="1"/>
    <col min="5128" max="5128" width="17.7109375" style="1" customWidth="1"/>
    <col min="5129" max="5132" width="16.425781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3" width="16.42578125" style="1" customWidth="1"/>
    <col min="5384" max="5384" width="17.7109375" style="1" customWidth="1"/>
    <col min="5385" max="5388" width="16.425781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9" width="16.42578125" style="1" customWidth="1"/>
    <col min="5640" max="5640" width="17.7109375" style="1" customWidth="1"/>
    <col min="5641" max="5644" width="16.425781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5" width="16.42578125" style="1" customWidth="1"/>
    <col min="5896" max="5896" width="17.7109375" style="1" customWidth="1"/>
    <col min="5897" max="5900" width="16.425781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1" width="16.42578125" style="1" customWidth="1"/>
    <col min="6152" max="6152" width="17.7109375" style="1" customWidth="1"/>
    <col min="6153" max="6156" width="16.425781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7" width="16.42578125" style="1" customWidth="1"/>
    <col min="6408" max="6408" width="17.7109375" style="1" customWidth="1"/>
    <col min="6409" max="6412" width="16.425781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3" width="16.42578125" style="1" customWidth="1"/>
    <col min="6664" max="6664" width="17.7109375" style="1" customWidth="1"/>
    <col min="6665" max="6668" width="16.425781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9" width="16.42578125" style="1" customWidth="1"/>
    <col min="6920" max="6920" width="17.7109375" style="1" customWidth="1"/>
    <col min="6921" max="6924" width="16.425781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5" width="16.42578125" style="1" customWidth="1"/>
    <col min="7176" max="7176" width="17.7109375" style="1" customWidth="1"/>
    <col min="7177" max="7180" width="16.425781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1" width="16.42578125" style="1" customWidth="1"/>
    <col min="7432" max="7432" width="17.7109375" style="1" customWidth="1"/>
    <col min="7433" max="7436" width="16.425781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7" width="16.42578125" style="1" customWidth="1"/>
    <col min="7688" max="7688" width="17.7109375" style="1" customWidth="1"/>
    <col min="7689" max="7692" width="16.425781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3" width="16.42578125" style="1" customWidth="1"/>
    <col min="7944" max="7944" width="17.7109375" style="1" customWidth="1"/>
    <col min="7945" max="7948" width="16.425781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9" width="16.42578125" style="1" customWidth="1"/>
    <col min="8200" max="8200" width="17.7109375" style="1" customWidth="1"/>
    <col min="8201" max="8204" width="16.425781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5" width="16.42578125" style="1" customWidth="1"/>
    <col min="8456" max="8456" width="17.7109375" style="1" customWidth="1"/>
    <col min="8457" max="8460" width="16.425781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1" width="16.42578125" style="1" customWidth="1"/>
    <col min="8712" max="8712" width="17.7109375" style="1" customWidth="1"/>
    <col min="8713" max="8716" width="16.425781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7" width="16.42578125" style="1" customWidth="1"/>
    <col min="8968" max="8968" width="17.7109375" style="1" customWidth="1"/>
    <col min="8969" max="8972" width="16.425781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3" width="16.42578125" style="1" customWidth="1"/>
    <col min="9224" max="9224" width="17.7109375" style="1" customWidth="1"/>
    <col min="9225" max="9228" width="16.425781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9" width="16.42578125" style="1" customWidth="1"/>
    <col min="9480" max="9480" width="17.7109375" style="1" customWidth="1"/>
    <col min="9481" max="9484" width="16.425781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5" width="16.42578125" style="1" customWidth="1"/>
    <col min="9736" max="9736" width="17.7109375" style="1" customWidth="1"/>
    <col min="9737" max="9740" width="16.425781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1" width="16.42578125" style="1" customWidth="1"/>
    <col min="9992" max="9992" width="17.7109375" style="1" customWidth="1"/>
    <col min="9993" max="9996" width="16.425781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7" width="16.42578125" style="1" customWidth="1"/>
    <col min="10248" max="10248" width="17.7109375" style="1" customWidth="1"/>
    <col min="10249" max="10252" width="16.425781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3" width="16.42578125" style="1" customWidth="1"/>
    <col min="10504" max="10504" width="17.7109375" style="1" customWidth="1"/>
    <col min="10505" max="10508" width="16.425781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9" width="16.42578125" style="1" customWidth="1"/>
    <col min="10760" max="10760" width="17.7109375" style="1" customWidth="1"/>
    <col min="10761" max="10764" width="16.425781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5" width="16.42578125" style="1" customWidth="1"/>
    <col min="11016" max="11016" width="17.7109375" style="1" customWidth="1"/>
    <col min="11017" max="11020" width="16.425781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1" width="16.42578125" style="1" customWidth="1"/>
    <col min="11272" max="11272" width="17.7109375" style="1" customWidth="1"/>
    <col min="11273" max="11276" width="16.425781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7" width="16.42578125" style="1" customWidth="1"/>
    <col min="11528" max="11528" width="17.7109375" style="1" customWidth="1"/>
    <col min="11529" max="11532" width="16.425781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3" width="16.42578125" style="1" customWidth="1"/>
    <col min="11784" max="11784" width="17.7109375" style="1" customWidth="1"/>
    <col min="11785" max="11788" width="16.425781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9" width="16.42578125" style="1" customWidth="1"/>
    <col min="12040" max="12040" width="17.7109375" style="1" customWidth="1"/>
    <col min="12041" max="12044" width="16.425781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5" width="16.42578125" style="1" customWidth="1"/>
    <col min="12296" max="12296" width="17.7109375" style="1" customWidth="1"/>
    <col min="12297" max="12300" width="16.425781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1" width="16.42578125" style="1" customWidth="1"/>
    <col min="12552" max="12552" width="17.7109375" style="1" customWidth="1"/>
    <col min="12553" max="12556" width="16.425781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7" width="16.42578125" style="1" customWidth="1"/>
    <col min="12808" max="12808" width="17.7109375" style="1" customWidth="1"/>
    <col min="12809" max="12812" width="16.425781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3" width="16.42578125" style="1" customWidth="1"/>
    <col min="13064" max="13064" width="17.7109375" style="1" customWidth="1"/>
    <col min="13065" max="13068" width="16.425781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9" width="16.42578125" style="1" customWidth="1"/>
    <col min="13320" max="13320" width="17.7109375" style="1" customWidth="1"/>
    <col min="13321" max="13324" width="16.425781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5" width="16.42578125" style="1" customWidth="1"/>
    <col min="13576" max="13576" width="17.7109375" style="1" customWidth="1"/>
    <col min="13577" max="13580" width="16.425781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1" width="16.42578125" style="1" customWidth="1"/>
    <col min="13832" max="13832" width="17.7109375" style="1" customWidth="1"/>
    <col min="13833" max="13836" width="16.425781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7" width="16.42578125" style="1" customWidth="1"/>
    <col min="14088" max="14088" width="17.7109375" style="1" customWidth="1"/>
    <col min="14089" max="14092" width="16.425781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3" width="16.42578125" style="1" customWidth="1"/>
    <col min="14344" max="14344" width="17.7109375" style="1" customWidth="1"/>
    <col min="14345" max="14348" width="16.425781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9" width="16.42578125" style="1" customWidth="1"/>
    <col min="14600" max="14600" width="17.7109375" style="1" customWidth="1"/>
    <col min="14601" max="14604" width="16.425781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5" width="16.42578125" style="1" customWidth="1"/>
    <col min="14856" max="14856" width="17.7109375" style="1" customWidth="1"/>
    <col min="14857" max="14860" width="16.425781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1" width="16.42578125" style="1" customWidth="1"/>
    <col min="15112" max="15112" width="17.7109375" style="1" customWidth="1"/>
    <col min="15113" max="15116" width="16.425781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7" width="16.42578125" style="1" customWidth="1"/>
    <col min="15368" max="15368" width="17.7109375" style="1" customWidth="1"/>
    <col min="15369" max="15372" width="16.425781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3" width="16.42578125" style="1" customWidth="1"/>
    <col min="15624" max="15624" width="17.7109375" style="1" customWidth="1"/>
    <col min="15625" max="15628" width="16.425781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9" width="16.42578125" style="1" customWidth="1"/>
    <col min="15880" max="15880" width="17.7109375" style="1" customWidth="1"/>
    <col min="15881" max="15884" width="16.425781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5" width="16.42578125" style="1" customWidth="1"/>
    <col min="16136" max="16136" width="17.7109375" style="1" customWidth="1"/>
    <col min="16137" max="16140" width="16.42578125" style="1" customWidth="1"/>
    <col min="16141" max="16384" width="9.140625" style="1"/>
  </cols>
  <sheetData>
    <row r="1" spans="1:12" ht="18.600000000000001" customHeight="1">
      <c r="A1" s="26" t="s">
        <v>71</v>
      </c>
      <c r="B1" s="17" t="s">
        <v>0</v>
      </c>
      <c r="C1" s="18" t="s">
        <v>1</v>
      </c>
      <c r="D1" s="21" t="s">
        <v>2</v>
      </c>
      <c r="E1" s="8"/>
      <c r="F1" s="9"/>
      <c r="G1" s="9"/>
      <c r="H1" s="11" t="s">
        <v>3</v>
      </c>
      <c r="I1" s="9"/>
      <c r="J1" s="9"/>
      <c r="K1" s="10"/>
      <c r="L1" s="12" t="s">
        <v>4</v>
      </c>
    </row>
    <row r="2" spans="1:12" ht="18.600000000000001" customHeight="1">
      <c r="B2" s="19"/>
      <c r="C2" s="20"/>
      <c r="D2" s="22"/>
      <c r="E2" s="15"/>
      <c r="F2" s="15"/>
      <c r="G2" s="15"/>
      <c r="H2" s="15"/>
      <c r="I2" s="15"/>
      <c r="J2" s="15"/>
      <c r="K2" s="16"/>
      <c r="L2" s="13"/>
    </row>
    <row r="4" spans="1:12" ht="18.600000000000001" customHeight="1">
      <c r="A4" s="1" t="s">
        <v>5</v>
      </c>
      <c r="B4" s="1">
        <v>500</v>
      </c>
      <c r="C4" s="1">
        <v>800</v>
      </c>
      <c r="D4" s="1">
        <f>+C4+B4</f>
        <v>1300</v>
      </c>
    </row>
    <row r="5" spans="1:12" ht="18.600000000000001" customHeight="1">
      <c r="A5" s="1" t="s">
        <v>6</v>
      </c>
      <c r="B5" s="1">
        <v>400</v>
      </c>
      <c r="C5" s="1">
        <v>1200</v>
      </c>
      <c r="D5" s="1">
        <f>+C5+B5</f>
        <v>1600</v>
      </c>
    </row>
    <row r="6" spans="1:12" ht="18.600000000000001" customHeight="1">
      <c r="A6" s="1" t="s">
        <v>42</v>
      </c>
      <c r="B6" s="1">
        <v>8000</v>
      </c>
      <c r="C6" s="1">
        <v>2500</v>
      </c>
      <c r="D6" s="1">
        <f>+C6+B6</f>
        <v>10500</v>
      </c>
    </row>
    <row r="7" spans="1:12" ht="18.600000000000001" customHeight="1">
      <c r="A7" s="6" t="s">
        <v>72</v>
      </c>
    </row>
    <row r="8" spans="1:12" ht="18.600000000000001" customHeight="1">
      <c r="A8" s="3" t="s">
        <v>9</v>
      </c>
      <c r="B8" s="1">
        <v>4000</v>
      </c>
      <c r="D8" s="1">
        <f>+C8+B8</f>
        <v>4000</v>
      </c>
    </row>
    <row r="9" spans="1:12" ht="18.600000000000001" customHeight="1" thickBot="1">
      <c r="A9" s="1" t="s">
        <v>10</v>
      </c>
      <c r="B9" s="4">
        <f>SUM(B4:B8)</f>
        <v>12900</v>
      </c>
      <c r="C9" s="4">
        <f>SUM(C4:C8)</f>
        <v>4500</v>
      </c>
      <c r="D9" s="4">
        <f>+C9+B9</f>
        <v>17400</v>
      </c>
      <c r="E9" s="4"/>
      <c r="F9" s="4"/>
      <c r="G9" s="4"/>
      <c r="H9" s="4"/>
      <c r="I9" s="4"/>
      <c r="J9" s="4"/>
      <c r="K9" s="4"/>
      <c r="L9" s="4"/>
    </row>
    <row r="10" spans="1:12" ht="18.600000000000001" customHeight="1" thickTop="1"/>
    <row r="11" spans="1:12" ht="18.600000000000001" customHeight="1">
      <c r="A11" s="1" t="s">
        <v>11</v>
      </c>
      <c r="B11" s="1">
        <f>+B19-SUM(B12:B18)</f>
        <v>7300</v>
      </c>
      <c r="C11" s="1">
        <f>+C19-SUM(C12:C18)</f>
        <v>-200</v>
      </c>
      <c r="D11" s="1">
        <f>+C11+B11</f>
        <v>7100</v>
      </c>
    </row>
    <row r="12" spans="1:12" ht="18.600000000000001" customHeight="1">
      <c r="A12" s="1" t="s">
        <v>12</v>
      </c>
      <c r="B12" s="1">
        <v>200</v>
      </c>
      <c r="C12" s="1">
        <v>400</v>
      </c>
      <c r="D12" s="1">
        <f>+C12+B12</f>
        <v>600</v>
      </c>
    </row>
    <row r="13" spans="1:12" s="6" customFormat="1" ht="18.600000000000001" customHeight="1">
      <c r="A13" s="5" t="s">
        <v>13</v>
      </c>
      <c r="E13" s="7"/>
      <c r="F13" s="7"/>
      <c r="G13" s="7"/>
      <c r="L13" s="1"/>
    </row>
    <row r="14" spans="1:12" s="6" customFormat="1" ht="18.600000000000001" customHeight="1">
      <c r="A14" s="6" t="s">
        <v>14</v>
      </c>
      <c r="K14" s="7"/>
      <c r="L14" s="1"/>
    </row>
    <row r="15" spans="1:12" ht="18.600000000000001" customHeight="1">
      <c r="A15" s="1" t="s">
        <v>15</v>
      </c>
      <c r="B15" s="1">
        <v>3000</v>
      </c>
      <c r="C15" s="1">
        <v>2000</v>
      </c>
      <c r="D15" s="1">
        <f>+C15+B15</f>
        <v>5000</v>
      </c>
    </row>
    <row r="16" spans="1:12" ht="18.600000000000001" customHeight="1">
      <c r="A16" s="1" t="s">
        <v>16</v>
      </c>
      <c r="B16" s="1">
        <v>1500</v>
      </c>
      <c r="C16" s="1">
        <v>800</v>
      </c>
      <c r="D16" s="1">
        <f>+C16+B16</f>
        <v>2300</v>
      </c>
    </row>
    <row r="17" spans="1:12" ht="18.600000000000001" customHeight="1">
      <c r="A17" s="39" t="s">
        <v>74</v>
      </c>
    </row>
    <row r="18" spans="1:12" ht="18.600000000000001" customHeight="1">
      <c r="A18" s="1" t="s">
        <v>17</v>
      </c>
      <c r="B18" s="1">
        <v>900</v>
      </c>
      <c r="C18" s="1">
        <v>1500</v>
      </c>
      <c r="D18" s="1">
        <f>+C18+B18</f>
        <v>2400</v>
      </c>
    </row>
    <row r="19" spans="1:12" ht="18.600000000000001" customHeight="1" thickBot="1">
      <c r="A19" s="1" t="s">
        <v>18</v>
      </c>
      <c r="B19" s="4">
        <f>+B9</f>
        <v>12900</v>
      </c>
      <c r="C19" s="4">
        <f>+C9</f>
        <v>4500</v>
      </c>
      <c r="D19" s="4">
        <f>+C19+B19</f>
        <v>17400</v>
      </c>
      <c r="E19" s="4"/>
      <c r="F19" s="4"/>
      <c r="G19" s="4"/>
      <c r="H19" s="4"/>
      <c r="I19" s="4"/>
      <c r="J19" s="4"/>
      <c r="K19" s="4"/>
      <c r="L19" s="4"/>
    </row>
    <row r="20" spans="1:12" ht="18.600000000000001" customHeight="1" thickTop="1"/>
    <row r="21" spans="1:12" ht="18.600000000000001" customHeight="1">
      <c r="A21" s="1" t="s">
        <v>19</v>
      </c>
      <c r="B21" s="1">
        <v>40000</v>
      </c>
      <c r="C21" s="1">
        <v>30000</v>
      </c>
      <c r="D21" s="1">
        <f t="shared" ref="D21:D26" si="0">+C21+B21</f>
        <v>70000</v>
      </c>
    </row>
    <row r="22" spans="1:12" ht="18.600000000000001" customHeight="1">
      <c r="A22" s="1" t="s">
        <v>21</v>
      </c>
      <c r="B22" s="1">
        <f>+B5</f>
        <v>400</v>
      </c>
      <c r="C22" s="1">
        <f>+C5</f>
        <v>1200</v>
      </c>
      <c r="D22" s="1">
        <f t="shared" si="0"/>
        <v>1600</v>
      </c>
    </row>
    <row r="23" spans="1:12" ht="18.600000000000001" customHeight="1">
      <c r="A23" s="3" t="s">
        <v>20</v>
      </c>
      <c r="B23" s="1">
        <f>300*0.8</f>
        <v>240</v>
      </c>
      <c r="D23" s="1">
        <f t="shared" si="0"/>
        <v>240</v>
      </c>
    </row>
    <row r="24" spans="1:12" ht="18.600000000000001" customHeight="1">
      <c r="A24" s="3" t="s">
        <v>29</v>
      </c>
      <c r="B24" s="1">
        <f>-B21-B22-B23-B26+B28-B25</f>
        <v>-39440</v>
      </c>
      <c r="C24" s="1">
        <f>-C21-C22-C23-C26+C28-C25</f>
        <v>-30100</v>
      </c>
      <c r="D24" s="1">
        <f t="shared" si="0"/>
        <v>-69540</v>
      </c>
    </row>
    <row r="25" spans="1:12" ht="18.600000000000001" customHeight="1">
      <c r="A25" s="2" t="s">
        <v>26</v>
      </c>
      <c r="B25" s="1">
        <v>0</v>
      </c>
      <c r="C25" s="1">
        <v>900</v>
      </c>
      <c r="D25" s="1">
        <f t="shared" si="0"/>
        <v>900</v>
      </c>
    </row>
    <row r="26" spans="1:12" ht="18.600000000000001" customHeight="1">
      <c r="A26" s="1" t="s">
        <v>73</v>
      </c>
      <c r="B26" s="1">
        <f>-B28/75%*25%</f>
        <v>-300</v>
      </c>
      <c r="C26" s="1">
        <f>-C28/75%*25%</f>
        <v>-500</v>
      </c>
      <c r="D26" s="1">
        <f t="shared" si="0"/>
        <v>-800</v>
      </c>
    </row>
    <row r="27" spans="1:12" ht="18.600000000000001" customHeight="1">
      <c r="A27" s="6" t="s">
        <v>14</v>
      </c>
    </row>
    <row r="28" spans="1:12" ht="18.600000000000001" customHeight="1" thickBot="1">
      <c r="A28" s="1" t="s">
        <v>24</v>
      </c>
      <c r="B28" s="4">
        <f>+B18</f>
        <v>900</v>
      </c>
      <c r="C28" s="4">
        <f>+C18</f>
        <v>1500</v>
      </c>
      <c r="D28" s="4">
        <f>+C28+B28</f>
        <v>2400</v>
      </c>
      <c r="E28" s="4"/>
      <c r="F28" s="4"/>
      <c r="G28" s="4"/>
      <c r="H28" s="4"/>
      <c r="I28" s="4"/>
      <c r="J28" s="4"/>
      <c r="K28" s="4"/>
      <c r="L28" s="4"/>
    </row>
    <row r="29" spans="1:12" ht="18.600000000000001" customHeight="1" thickTop="1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29"/>
  <sheetViews>
    <sheetView topLeftCell="A20" workbookViewId="0">
      <selection activeCell="A30" sqref="A30:XFD76"/>
    </sheetView>
  </sheetViews>
  <sheetFormatPr defaultRowHeight="18.600000000000001" customHeight="1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6" style="1" customWidth="1"/>
    <col min="6" max="7" width="16.42578125" style="1" customWidth="1"/>
    <col min="8" max="8" width="17.28515625" style="1" customWidth="1"/>
    <col min="9" max="9" width="17.7109375" style="1" customWidth="1"/>
    <col min="10" max="12" width="16.425781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1" width="16" style="1" customWidth="1"/>
    <col min="262" max="263" width="16.42578125" style="1" customWidth="1"/>
    <col min="264" max="264" width="17.28515625" style="1" customWidth="1"/>
    <col min="265" max="265" width="17.7109375" style="1" customWidth="1"/>
    <col min="266" max="268" width="16.425781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7" width="16" style="1" customWidth="1"/>
    <col min="518" max="519" width="16.42578125" style="1" customWidth="1"/>
    <col min="520" max="520" width="17.28515625" style="1" customWidth="1"/>
    <col min="521" max="521" width="17.7109375" style="1" customWidth="1"/>
    <col min="522" max="524" width="16.425781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3" width="16" style="1" customWidth="1"/>
    <col min="774" max="775" width="16.42578125" style="1" customWidth="1"/>
    <col min="776" max="776" width="17.28515625" style="1" customWidth="1"/>
    <col min="777" max="777" width="17.7109375" style="1" customWidth="1"/>
    <col min="778" max="780" width="16.425781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29" width="16" style="1" customWidth="1"/>
    <col min="1030" max="1031" width="16.42578125" style="1" customWidth="1"/>
    <col min="1032" max="1032" width="17.28515625" style="1" customWidth="1"/>
    <col min="1033" max="1033" width="17.7109375" style="1" customWidth="1"/>
    <col min="1034" max="1036" width="16.425781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5" width="16" style="1" customWidth="1"/>
    <col min="1286" max="1287" width="16.42578125" style="1" customWidth="1"/>
    <col min="1288" max="1288" width="17.28515625" style="1" customWidth="1"/>
    <col min="1289" max="1289" width="17.7109375" style="1" customWidth="1"/>
    <col min="1290" max="1292" width="16.425781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1" width="16" style="1" customWidth="1"/>
    <col min="1542" max="1543" width="16.42578125" style="1" customWidth="1"/>
    <col min="1544" max="1544" width="17.28515625" style="1" customWidth="1"/>
    <col min="1545" max="1545" width="17.7109375" style="1" customWidth="1"/>
    <col min="1546" max="1548" width="16.425781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7" width="16" style="1" customWidth="1"/>
    <col min="1798" max="1799" width="16.42578125" style="1" customWidth="1"/>
    <col min="1800" max="1800" width="17.28515625" style="1" customWidth="1"/>
    <col min="1801" max="1801" width="17.7109375" style="1" customWidth="1"/>
    <col min="1802" max="1804" width="16.425781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3" width="16" style="1" customWidth="1"/>
    <col min="2054" max="2055" width="16.42578125" style="1" customWidth="1"/>
    <col min="2056" max="2056" width="17.28515625" style="1" customWidth="1"/>
    <col min="2057" max="2057" width="17.7109375" style="1" customWidth="1"/>
    <col min="2058" max="2060" width="16.425781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09" width="16" style="1" customWidth="1"/>
    <col min="2310" max="2311" width="16.42578125" style="1" customWidth="1"/>
    <col min="2312" max="2312" width="17.28515625" style="1" customWidth="1"/>
    <col min="2313" max="2313" width="17.7109375" style="1" customWidth="1"/>
    <col min="2314" max="2316" width="16.425781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5" width="16" style="1" customWidth="1"/>
    <col min="2566" max="2567" width="16.42578125" style="1" customWidth="1"/>
    <col min="2568" max="2568" width="17.28515625" style="1" customWidth="1"/>
    <col min="2569" max="2569" width="17.7109375" style="1" customWidth="1"/>
    <col min="2570" max="2572" width="16.425781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1" width="16" style="1" customWidth="1"/>
    <col min="2822" max="2823" width="16.42578125" style="1" customWidth="1"/>
    <col min="2824" max="2824" width="17.28515625" style="1" customWidth="1"/>
    <col min="2825" max="2825" width="17.7109375" style="1" customWidth="1"/>
    <col min="2826" max="2828" width="16.425781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7" width="16" style="1" customWidth="1"/>
    <col min="3078" max="3079" width="16.42578125" style="1" customWidth="1"/>
    <col min="3080" max="3080" width="17.28515625" style="1" customWidth="1"/>
    <col min="3081" max="3081" width="17.7109375" style="1" customWidth="1"/>
    <col min="3082" max="3084" width="16.425781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3" width="16" style="1" customWidth="1"/>
    <col min="3334" max="3335" width="16.42578125" style="1" customWidth="1"/>
    <col min="3336" max="3336" width="17.28515625" style="1" customWidth="1"/>
    <col min="3337" max="3337" width="17.7109375" style="1" customWidth="1"/>
    <col min="3338" max="3340" width="16.425781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89" width="16" style="1" customWidth="1"/>
    <col min="3590" max="3591" width="16.42578125" style="1" customWidth="1"/>
    <col min="3592" max="3592" width="17.28515625" style="1" customWidth="1"/>
    <col min="3593" max="3593" width="17.7109375" style="1" customWidth="1"/>
    <col min="3594" max="3596" width="16.425781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5" width="16" style="1" customWidth="1"/>
    <col min="3846" max="3847" width="16.42578125" style="1" customWidth="1"/>
    <col min="3848" max="3848" width="17.28515625" style="1" customWidth="1"/>
    <col min="3849" max="3849" width="17.7109375" style="1" customWidth="1"/>
    <col min="3850" max="3852" width="16.425781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1" width="16" style="1" customWidth="1"/>
    <col min="4102" max="4103" width="16.42578125" style="1" customWidth="1"/>
    <col min="4104" max="4104" width="17.28515625" style="1" customWidth="1"/>
    <col min="4105" max="4105" width="17.7109375" style="1" customWidth="1"/>
    <col min="4106" max="4108" width="16.425781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7" width="16" style="1" customWidth="1"/>
    <col min="4358" max="4359" width="16.42578125" style="1" customWidth="1"/>
    <col min="4360" max="4360" width="17.28515625" style="1" customWidth="1"/>
    <col min="4361" max="4361" width="17.7109375" style="1" customWidth="1"/>
    <col min="4362" max="4364" width="16.425781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3" width="16" style="1" customWidth="1"/>
    <col min="4614" max="4615" width="16.42578125" style="1" customWidth="1"/>
    <col min="4616" max="4616" width="17.28515625" style="1" customWidth="1"/>
    <col min="4617" max="4617" width="17.7109375" style="1" customWidth="1"/>
    <col min="4618" max="4620" width="16.425781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69" width="16" style="1" customWidth="1"/>
    <col min="4870" max="4871" width="16.42578125" style="1" customWidth="1"/>
    <col min="4872" max="4872" width="17.28515625" style="1" customWidth="1"/>
    <col min="4873" max="4873" width="17.7109375" style="1" customWidth="1"/>
    <col min="4874" max="4876" width="16.425781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5" width="16" style="1" customWidth="1"/>
    <col min="5126" max="5127" width="16.42578125" style="1" customWidth="1"/>
    <col min="5128" max="5128" width="17.28515625" style="1" customWidth="1"/>
    <col min="5129" max="5129" width="17.7109375" style="1" customWidth="1"/>
    <col min="5130" max="5132" width="16.425781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1" width="16" style="1" customWidth="1"/>
    <col min="5382" max="5383" width="16.42578125" style="1" customWidth="1"/>
    <col min="5384" max="5384" width="17.28515625" style="1" customWidth="1"/>
    <col min="5385" max="5385" width="17.7109375" style="1" customWidth="1"/>
    <col min="5386" max="5388" width="16.425781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7" width="16" style="1" customWidth="1"/>
    <col min="5638" max="5639" width="16.42578125" style="1" customWidth="1"/>
    <col min="5640" max="5640" width="17.28515625" style="1" customWidth="1"/>
    <col min="5641" max="5641" width="17.7109375" style="1" customWidth="1"/>
    <col min="5642" max="5644" width="16.425781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3" width="16" style="1" customWidth="1"/>
    <col min="5894" max="5895" width="16.42578125" style="1" customWidth="1"/>
    <col min="5896" max="5896" width="17.28515625" style="1" customWidth="1"/>
    <col min="5897" max="5897" width="17.7109375" style="1" customWidth="1"/>
    <col min="5898" max="5900" width="16.425781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49" width="16" style="1" customWidth="1"/>
    <col min="6150" max="6151" width="16.42578125" style="1" customWidth="1"/>
    <col min="6152" max="6152" width="17.28515625" style="1" customWidth="1"/>
    <col min="6153" max="6153" width="17.7109375" style="1" customWidth="1"/>
    <col min="6154" max="6156" width="16.425781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5" width="16" style="1" customWidth="1"/>
    <col min="6406" max="6407" width="16.42578125" style="1" customWidth="1"/>
    <col min="6408" max="6408" width="17.28515625" style="1" customWidth="1"/>
    <col min="6409" max="6409" width="17.7109375" style="1" customWidth="1"/>
    <col min="6410" max="6412" width="16.425781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1" width="16" style="1" customWidth="1"/>
    <col min="6662" max="6663" width="16.42578125" style="1" customWidth="1"/>
    <col min="6664" max="6664" width="17.28515625" style="1" customWidth="1"/>
    <col min="6665" max="6665" width="17.7109375" style="1" customWidth="1"/>
    <col min="6666" max="6668" width="16.425781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7" width="16" style="1" customWidth="1"/>
    <col min="6918" max="6919" width="16.42578125" style="1" customWidth="1"/>
    <col min="6920" max="6920" width="17.28515625" style="1" customWidth="1"/>
    <col min="6921" max="6921" width="17.7109375" style="1" customWidth="1"/>
    <col min="6922" max="6924" width="16.425781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3" width="16" style="1" customWidth="1"/>
    <col min="7174" max="7175" width="16.42578125" style="1" customWidth="1"/>
    <col min="7176" max="7176" width="17.28515625" style="1" customWidth="1"/>
    <col min="7177" max="7177" width="17.7109375" style="1" customWidth="1"/>
    <col min="7178" max="7180" width="16.425781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29" width="16" style="1" customWidth="1"/>
    <col min="7430" max="7431" width="16.42578125" style="1" customWidth="1"/>
    <col min="7432" max="7432" width="17.28515625" style="1" customWidth="1"/>
    <col min="7433" max="7433" width="17.7109375" style="1" customWidth="1"/>
    <col min="7434" max="7436" width="16.425781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5" width="16" style="1" customWidth="1"/>
    <col min="7686" max="7687" width="16.42578125" style="1" customWidth="1"/>
    <col min="7688" max="7688" width="17.28515625" style="1" customWidth="1"/>
    <col min="7689" max="7689" width="17.7109375" style="1" customWidth="1"/>
    <col min="7690" max="7692" width="16.425781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1" width="16" style="1" customWidth="1"/>
    <col min="7942" max="7943" width="16.42578125" style="1" customWidth="1"/>
    <col min="7944" max="7944" width="17.28515625" style="1" customWidth="1"/>
    <col min="7945" max="7945" width="17.7109375" style="1" customWidth="1"/>
    <col min="7946" max="7948" width="16.425781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7" width="16" style="1" customWidth="1"/>
    <col min="8198" max="8199" width="16.42578125" style="1" customWidth="1"/>
    <col min="8200" max="8200" width="17.28515625" style="1" customWidth="1"/>
    <col min="8201" max="8201" width="17.7109375" style="1" customWidth="1"/>
    <col min="8202" max="8204" width="16.425781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3" width="16" style="1" customWidth="1"/>
    <col min="8454" max="8455" width="16.42578125" style="1" customWidth="1"/>
    <col min="8456" max="8456" width="17.28515625" style="1" customWidth="1"/>
    <col min="8457" max="8457" width="17.7109375" style="1" customWidth="1"/>
    <col min="8458" max="8460" width="16.425781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09" width="16" style="1" customWidth="1"/>
    <col min="8710" max="8711" width="16.42578125" style="1" customWidth="1"/>
    <col min="8712" max="8712" width="17.28515625" style="1" customWidth="1"/>
    <col min="8713" max="8713" width="17.7109375" style="1" customWidth="1"/>
    <col min="8714" max="8716" width="16.425781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5" width="16" style="1" customWidth="1"/>
    <col min="8966" max="8967" width="16.42578125" style="1" customWidth="1"/>
    <col min="8968" max="8968" width="17.28515625" style="1" customWidth="1"/>
    <col min="8969" max="8969" width="17.7109375" style="1" customWidth="1"/>
    <col min="8970" max="8972" width="16.425781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1" width="16" style="1" customWidth="1"/>
    <col min="9222" max="9223" width="16.42578125" style="1" customWidth="1"/>
    <col min="9224" max="9224" width="17.28515625" style="1" customWidth="1"/>
    <col min="9225" max="9225" width="17.7109375" style="1" customWidth="1"/>
    <col min="9226" max="9228" width="16.425781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7" width="16" style="1" customWidth="1"/>
    <col min="9478" max="9479" width="16.42578125" style="1" customWidth="1"/>
    <col min="9480" max="9480" width="17.28515625" style="1" customWidth="1"/>
    <col min="9481" max="9481" width="17.7109375" style="1" customWidth="1"/>
    <col min="9482" max="9484" width="16.425781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3" width="16" style="1" customWidth="1"/>
    <col min="9734" max="9735" width="16.42578125" style="1" customWidth="1"/>
    <col min="9736" max="9736" width="17.28515625" style="1" customWidth="1"/>
    <col min="9737" max="9737" width="17.7109375" style="1" customWidth="1"/>
    <col min="9738" max="9740" width="16.425781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89" width="16" style="1" customWidth="1"/>
    <col min="9990" max="9991" width="16.42578125" style="1" customWidth="1"/>
    <col min="9992" max="9992" width="17.28515625" style="1" customWidth="1"/>
    <col min="9993" max="9993" width="17.7109375" style="1" customWidth="1"/>
    <col min="9994" max="9996" width="16.425781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5" width="16" style="1" customWidth="1"/>
    <col min="10246" max="10247" width="16.42578125" style="1" customWidth="1"/>
    <col min="10248" max="10248" width="17.28515625" style="1" customWidth="1"/>
    <col min="10249" max="10249" width="17.7109375" style="1" customWidth="1"/>
    <col min="10250" max="10252" width="16.425781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1" width="16" style="1" customWidth="1"/>
    <col min="10502" max="10503" width="16.42578125" style="1" customWidth="1"/>
    <col min="10504" max="10504" width="17.28515625" style="1" customWidth="1"/>
    <col min="10505" max="10505" width="17.7109375" style="1" customWidth="1"/>
    <col min="10506" max="10508" width="16.425781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7" width="16" style="1" customWidth="1"/>
    <col min="10758" max="10759" width="16.42578125" style="1" customWidth="1"/>
    <col min="10760" max="10760" width="17.28515625" style="1" customWidth="1"/>
    <col min="10761" max="10761" width="17.7109375" style="1" customWidth="1"/>
    <col min="10762" max="10764" width="16.425781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3" width="16" style="1" customWidth="1"/>
    <col min="11014" max="11015" width="16.42578125" style="1" customWidth="1"/>
    <col min="11016" max="11016" width="17.28515625" style="1" customWidth="1"/>
    <col min="11017" max="11017" width="17.7109375" style="1" customWidth="1"/>
    <col min="11018" max="11020" width="16.425781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69" width="16" style="1" customWidth="1"/>
    <col min="11270" max="11271" width="16.42578125" style="1" customWidth="1"/>
    <col min="11272" max="11272" width="17.28515625" style="1" customWidth="1"/>
    <col min="11273" max="11273" width="17.7109375" style="1" customWidth="1"/>
    <col min="11274" max="11276" width="16.425781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5" width="16" style="1" customWidth="1"/>
    <col min="11526" max="11527" width="16.42578125" style="1" customWidth="1"/>
    <col min="11528" max="11528" width="17.28515625" style="1" customWidth="1"/>
    <col min="11529" max="11529" width="17.7109375" style="1" customWidth="1"/>
    <col min="11530" max="11532" width="16.425781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1" width="16" style="1" customWidth="1"/>
    <col min="11782" max="11783" width="16.42578125" style="1" customWidth="1"/>
    <col min="11784" max="11784" width="17.28515625" style="1" customWidth="1"/>
    <col min="11785" max="11785" width="17.7109375" style="1" customWidth="1"/>
    <col min="11786" max="11788" width="16.425781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7" width="16" style="1" customWidth="1"/>
    <col min="12038" max="12039" width="16.42578125" style="1" customWidth="1"/>
    <col min="12040" max="12040" width="17.28515625" style="1" customWidth="1"/>
    <col min="12041" max="12041" width="17.7109375" style="1" customWidth="1"/>
    <col min="12042" max="12044" width="16.425781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3" width="16" style="1" customWidth="1"/>
    <col min="12294" max="12295" width="16.42578125" style="1" customWidth="1"/>
    <col min="12296" max="12296" width="17.28515625" style="1" customWidth="1"/>
    <col min="12297" max="12297" width="17.7109375" style="1" customWidth="1"/>
    <col min="12298" max="12300" width="16.425781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49" width="16" style="1" customWidth="1"/>
    <col min="12550" max="12551" width="16.42578125" style="1" customWidth="1"/>
    <col min="12552" max="12552" width="17.28515625" style="1" customWidth="1"/>
    <col min="12553" max="12553" width="17.7109375" style="1" customWidth="1"/>
    <col min="12554" max="12556" width="16.425781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5" width="16" style="1" customWidth="1"/>
    <col min="12806" max="12807" width="16.42578125" style="1" customWidth="1"/>
    <col min="12808" max="12808" width="17.28515625" style="1" customWidth="1"/>
    <col min="12809" max="12809" width="17.7109375" style="1" customWidth="1"/>
    <col min="12810" max="12812" width="16.425781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1" width="16" style="1" customWidth="1"/>
    <col min="13062" max="13063" width="16.42578125" style="1" customWidth="1"/>
    <col min="13064" max="13064" width="17.28515625" style="1" customWidth="1"/>
    <col min="13065" max="13065" width="17.7109375" style="1" customWidth="1"/>
    <col min="13066" max="13068" width="16.425781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7" width="16" style="1" customWidth="1"/>
    <col min="13318" max="13319" width="16.42578125" style="1" customWidth="1"/>
    <col min="13320" max="13320" width="17.28515625" style="1" customWidth="1"/>
    <col min="13321" max="13321" width="17.7109375" style="1" customWidth="1"/>
    <col min="13322" max="13324" width="16.425781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3" width="16" style="1" customWidth="1"/>
    <col min="13574" max="13575" width="16.42578125" style="1" customWidth="1"/>
    <col min="13576" max="13576" width="17.28515625" style="1" customWidth="1"/>
    <col min="13577" max="13577" width="17.7109375" style="1" customWidth="1"/>
    <col min="13578" max="13580" width="16.425781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29" width="16" style="1" customWidth="1"/>
    <col min="13830" max="13831" width="16.42578125" style="1" customWidth="1"/>
    <col min="13832" max="13832" width="17.28515625" style="1" customWidth="1"/>
    <col min="13833" max="13833" width="17.7109375" style="1" customWidth="1"/>
    <col min="13834" max="13836" width="16.425781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5" width="16" style="1" customWidth="1"/>
    <col min="14086" max="14087" width="16.42578125" style="1" customWidth="1"/>
    <col min="14088" max="14088" width="17.28515625" style="1" customWidth="1"/>
    <col min="14089" max="14089" width="17.7109375" style="1" customWidth="1"/>
    <col min="14090" max="14092" width="16.425781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1" width="16" style="1" customWidth="1"/>
    <col min="14342" max="14343" width="16.42578125" style="1" customWidth="1"/>
    <col min="14344" max="14344" width="17.28515625" style="1" customWidth="1"/>
    <col min="14345" max="14345" width="17.7109375" style="1" customWidth="1"/>
    <col min="14346" max="14348" width="16.425781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7" width="16" style="1" customWidth="1"/>
    <col min="14598" max="14599" width="16.42578125" style="1" customWidth="1"/>
    <col min="14600" max="14600" width="17.28515625" style="1" customWidth="1"/>
    <col min="14601" max="14601" width="17.7109375" style="1" customWidth="1"/>
    <col min="14602" max="14604" width="16.425781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3" width="16" style="1" customWidth="1"/>
    <col min="14854" max="14855" width="16.42578125" style="1" customWidth="1"/>
    <col min="14856" max="14856" width="17.28515625" style="1" customWidth="1"/>
    <col min="14857" max="14857" width="17.7109375" style="1" customWidth="1"/>
    <col min="14858" max="14860" width="16.425781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09" width="16" style="1" customWidth="1"/>
    <col min="15110" max="15111" width="16.42578125" style="1" customWidth="1"/>
    <col min="15112" max="15112" width="17.28515625" style="1" customWidth="1"/>
    <col min="15113" max="15113" width="17.7109375" style="1" customWidth="1"/>
    <col min="15114" max="15116" width="16.425781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5" width="16" style="1" customWidth="1"/>
    <col min="15366" max="15367" width="16.42578125" style="1" customWidth="1"/>
    <col min="15368" max="15368" width="17.28515625" style="1" customWidth="1"/>
    <col min="15369" max="15369" width="17.7109375" style="1" customWidth="1"/>
    <col min="15370" max="15372" width="16.425781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1" width="16" style="1" customWidth="1"/>
    <col min="15622" max="15623" width="16.42578125" style="1" customWidth="1"/>
    <col min="15624" max="15624" width="17.28515625" style="1" customWidth="1"/>
    <col min="15625" max="15625" width="17.7109375" style="1" customWidth="1"/>
    <col min="15626" max="15628" width="16.425781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7" width="16" style="1" customWidth="1"/>
    <col min="15878" max="15879" width="16.42578125" style="1" customWidth="1"/>
    <col min="15880" max="15880" width="17.28515625" style="1" customWidth="1"/>
    <col min="15881" max="15881" width="17.7109375" style="1" customWidth="1"/>
    <col min="15882" max="15884" width="16.425781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3" width="16" style="1" customWidth="1"/>
    <col min="16134" max="16135" width="16.42578125" style="1" customWidth="1"/>
    <col min="16136" max="16136" width="17.28515625" style="1" customWidth="1"/>
    <col min="16137" max="16137" width="17.7109375" style="1" customWidth="1"/>
    <col min="16138" max="16140" width="16.42578125" style="1" customWidth="1"/>
    <col min="16141" max="16384" width="9.140625" style="1"/>
  </cols>
  <sheetData>
    <row r="1" spans="1:12" ht="18.600000000000001" customHeight="1">
      <c r="A1" s="26" t="s">
        <v>75</v>
      </c>
      <c r="B1" s="17" t="s">
        <v>0</v>
      </c>
      <c r="C1" s="18" t="s">
        <v>1</v>
      </c>
      <c r="D1" s="21" t="s">
        <v>2</v>
      </c>
      <c r="E1" s="61" t="s">
        <v>3</v>
      </c>
      <c r="F1" s="62"/>
      <c r="G1" s="62"/>
      <c r="H1" s="62"/>
      <c r="I1" s="62"/>
      <c r="J1" s="62"/>
      <c r="K1" s="63"/>
      <c r="L1" s="12" t="s">
        <v>4</v>
      </c>
    </row>
    <row r="2" spans="1:12" ht="18.600000000000001" customHeight="1">
      <c r="B2" s="19"/>
      <c r="C2" s="20"/>
      <c r="D2" s="22"/>
      <c r="E2" s="57"/>
      <c r="F2" s="11"/>
      <c r="G2" s="11"/>
      <c r="H2" s="11"/>
      <c r="I2" s="11"/>
      <c r="J2" s="11"/>
      <c r="K2" s="64"/>
      <c r="L2" s="13"/>
    </row>
    <row r="4" spans="1:12" ht="18.600000000000001" customHeight="1">
      <c r="A4" s="1" t="s">
        <v>5</v>
      </c>
      <c r="B4" s="1">
        <v>250</v>
      </c>
      <c r="C4" s="1">
        <v>300</v>
      </c>
      <c r="D4" s="1">
        <f>+C4+B4</f>
        <v>550</v>
      </c>
    </row>
    <row r="5" spans="1:12" ht="18.600000000000001" customHeight="1">
      <c r="A5" s="1" t="s">
        <v>6</v>
      </c>
      <c r="B5" s="1">
        <v>300</v>
      </c>
      <c r="C5" s="1">
        <v>200</v>
      </c>
      <c r="D5" s="1">
        <f>+C5+B5</f>
        <v>500</v>
      </c>
    </row>
    <row r="6" spans="1:12" ht="18.600000000000001" customHeight="1">
      <c r="A6" s="1" t="s">
        <v>42</v>
      </c>
      <c r="B6" s="1">
        <v>1200</v>
      </c>
      <c r="C6" s="1">
        <v>900</v>
      </c>
      <c r="D6" s="1">
        <f>+C6+B6</f>
        <v>2100</v>
      </c>
    </row>
    <row r="7" spans="1:12" ht="18.600000000000001" customHeight="1">
      <c r="A7" s="6" t="s">
        <v>8</v>
      </c>
    </row>
    <row r="8" spans="1:12" ht="18.600000000000001" customHeight="1">
      <c r="A8" s="3" t="s">
        <v>9</v>
      </c>
      <c r="B8" s="1">
        <v>4000</v>
      </c>
      <c r="D8" s="1">
        <f>+C8+B8</f>
        <v>4000</v>
      </c>
    </row>
    <row r="9" spans="1:12" ht="18.600000000000001" customHeight="1" thickBot="1">
      <c r="A9" s="1" t="s">
        <v>10</v>
      </c>
      <c r="B9" s="4">
        <f>SUM(B4:B8)</f>
        <v>5750</v>
      </c>
      <c r="C9" s="4">
        <f>SUM(C4:C8)</f>
        <v>1400</v>
      </c>
      <c r="D9" s="4">
        <f>+C9+B9</f>
        <v>7150</v>
      </c>
      <c r="E9" s="4"/>
      <c r="F9" s="4"/>
      <c r="G9" s="4"/>
      <c r="H9" s="4"/>
      <c r="I9" s="4"/>
      <c r="J9" s="4"/>
      <c r="K9" s="4"/>
      <c r="L9" s="4"/>
    </row>
    <row r="10" spans="1:12" ht="18.600000000000001" customHeight="1" thickTop="1"/>
    <row r="11" spans="1:12" ht="18.600000000000001" customHeight="1">
      <c r="A11" s="1" t="s">
        <v>11</v>
      </c>
      <c r="B11" s="1">
        <f>+B19-SUM(B12:B18)</f>
        <v>2150</v>
      </c>
      <c r="C11" s="1">
        <f>+C19-SUM(C12:C18)</f>
        <v>450</v>
      </c>
      <c r="D11" s="1">
        <f>+C11+B11</f>
        <v>2600</v>
      </c>
    </row>
    <row r="12" spans="1:12" ht="18.600000000000001" customHeight="1">
      <c r="A12" s="1" t="s">
        <v>12</v>
      </c>
      <c r="B12" s="1">
        <v>200</v>
      </c>
      <c r="C12" s="1">
        <v>50</v>
      </c>
      <c r="D12" s="1">
        <f>+C12+B12</f>
        <v>250</v>
      </c>
    </row>
    <row r="13" spans="1:12" s="6" customFormat="1" ht="18.600000000000001" customHeight="1">
      <c r="A13" s="5" t="s">
        <v>13</v>
      </c>
      <c r="F13" s="1"/>
      <c r="G13" s="7"/>
      <c r="H13" s="7"/>
      <c r="L13" s="1"/>
    </row>
    <row r="14" spans="1:12" s="6" customFormat="1" ht="18.600000000000001" customHeight="1">
      <c r="A14" s="6" t="s">
        <v>14</v>
      </c>
      <c r="K14" s="7"/>
      <c r="L14" s="1"/>
    </row>
    <row r="15" spans="1:12" ht="18.600000000000001" customHeight="1">
      <c r="A15" s="1" t="s">
        <v>15</v>
      </c>
      <c r="B15" s="1">
        <v>1000</v>
      </c>
      <c r="C15" s="1">
        <v>200</v>
      </c>
      <c r="D15" s="1">
        <f>+C15+B15</f>
        <v>1200</v>
      </c>
    </row>
    <row r="16" spans="1:12" ht="18.600000000000001" customHeight="1">
      <c r="A16" s="1" t="s">
        <v>16</v>
      </c>
      <c r="B16" s="1">
        <v>2000</v>
      </c>
      <c r="C16" s="1">
        <v>100</v>
      </c>
      <c r="D16" s="1">
        <f>+C16+B16</f>
        <v>2100</v>
      </c>
    </row>
    <row r="17" spans="1:12" ht="18.600000000000001" hidden="1" customHeight="1">
      <c r="A17" s="39" t="s">
        <v>74</v>
      </c>
    </row>
    <row r="18" spans="1:12" ht="18.600000000000001" customHeight="1">
      <c r="A18" s="1" t="s">
        <v>17</v>
      </c>
      <c r="B18" s="1">
        <v>400</v>
      </c>
      <c r="C18" s="1">
        <v>600</v>
      </c>
      <c r="D18" s="1">
        <f>+C18+B18</f>
        <v>1000</v>
      </c>
    </row>
    <row r="19" spans="1:12" ht="18.600000000000001" customHeight="1" thickBot="1">
      <c r="A19" s="1" t="s">
        <v>18</v>
      </c>
      <c r="B19" s="4">
        <f>+B9</f>
        <v>5750</v>
      </c>
      <c r="C19" s="4">
        <f>+C9</f>
        <v>1400</v>
      </c>
      <c r="D19" s="4">
        <f>+C19+B19</f>
        <v>7150</v>
      </c>
      <c r="E19" s="4"/>
      <c r="F19" s="4"/>
      <c r="G19" s="4"/>
      <c r="H19" s="4"/>
      <c r="I19" s="4"/>
      <c r="J19" s="4"/>
      <c r="K19" s="4"/>
      <c r="L19" s="4"/>
    </row>
    <row r="20" spans="1:12" ht="18.600000000000001" customHeight="1" thickTop="1"/>
    <row r="21" spans="1:12" ht="18.600000000000001" customHeight="1">
      <c r="A21" s="1" t="s">
        <v>19</v>
      </c>
      <c r="B21" s="1">
        <v>15000</v>
      </c>
      <c r="C21" s="1">
        <v>11000</v>
      </c>
      <c r="D21" s="1">
        <f t="shared" ref="D21:D26" si="0">+C21+B21</f>
        <v>26000</v>
      </c>
    </row>
    <row r="22" spans="1:12" ht="18.600000000000001" customHeight="1">
      <c r="A22" s="1" t="s">
        <v>21</v>
      </c>
      <c r="B22" s="1">
        <f>+B5</f>
        <v>300</v>
      </c>
      <c r="C22" s="1">
        <f>+C5</f>
        <v>200</v>
      </c>
      <c r="D22" s="1">
        <f t="shared" si="0"/>
        <v>500</v>
      </c>
    </row>
    <row r="23" spans="1:12" ht="18.600000000000001" customHeight="1">
      <c r="A23" s="3" t="s">
        <v>20</v>
      </c>
      <c r="B23" s="1">
        <f>150*0.8</f>
        <v>120</v>
      </c>
      <c r="D23" s="1">
        <f t="shared" si="0"/>
        <v>120</v>
      </c>
    </row>
    <row r="24" spans="1:12" ht="18.600000000000001" customHeight="1">
      <c r="A24" s="3" t="s">
        <v>29</v>
      </c>
      <c r="B24" s="1">
        <f>-B21-B22-B23-B26+B28-B25</f>
        <v>-14886.666666666666</v>
      </c>
      <c r="C24" s="1">
        <f>-C21-C22-C23-C26+C28-C25</f>
        <v>-10900</v>
      </c>
      <c r="D24" s="1">
        <f t="shared" si="0"/>
        <v>-25786.666666666664</v>
      </c>
    </row>
    <row r="25" spans="1:12" ht="18.600000000000001" customHeight="1">
      <c r="A25" s="2" t="s">
        <v>26</v>
      </c>
      <c r="B25" s="1">
        <v>0</v>
      </c>
      <c r="C25" s="1">
        <v>500</v>
      </c>
      <c r="D25" s="1">
        <f t="shared" si="0"/>
        <v>500</v>
      </c>
    </row>
    <row r="26" spans="1:12" ht="18.600000000000001" customHeight="1">
      <c r="A26" s="1" t="s">
        <v>73</v>
      </c>
      <c r="B26" s="1">
        <f>-B28/75%*25%</f>
        <v>-133.33333333333334</v>
      </c>
      <c r="C26" s="1">
        <f>-C28/75%*25%</f>
        <v>-200</v>
      </c>
      <c r="D26" s="1">
        <f t="shared" si="0"/>
        <v>-333.33333333333337</v>
      </c>
    </row>
    <row r="27" spans="1:12" ht="18.600000000000001" customHeight="1">
      <c r="A27" s="6" t="s">
        <v>14</v>
      </c>
    </row>
    <row r="28" spans="1:12" ht="18.600000000000001" customHeight="1" thickBot="1">
      <c r="A28" s="1" t="s">
        <v>24</v>
      </c>
      <c r="B28" s="4">
        <f>+B18</f>
        <v>400</v>
      </c>
      <c r="C28" s="4">
        <f>+C18</f>
        <v>600</v>
      </c>
      <c r="D28" s="4">
        <f>+C28+B28</f>
        <v>1000</v>
      </c>
      <c r="E28" s="4"/>
      <c r="F28" s="4"/>
      <c r="G28" s="4"/>
      <c r="H28" s="4"/>
      <c r="I28" s="4"/>
      <c r="J28" s="4"/>
      <c r="K28" s="4"/>
      <c r="L28" s="4"/>
    </row>
    <row r="29" spans="1:12" ht="18.600000000000001" customHeight="1" thickTop="1"/>
  </sheetData>
  <mergeCells count="1">
    <mergeCell ref="E1:K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28"/>
  <sheetViews>
    <sheetView topLeftCell="A19" workbookViewId="0">
      <selection activeCell="A29" sqref="A29:XFD75"/>
    </sheetView>
  </sheetViews>
  <sheetFormatPr defaultRowHeight="18.600000000000001" customHeight="1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12" width="16.425781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8" width="16.425781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24" width="16.425781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80" width="16.425781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6" width="16.425781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92" width="16.425781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8" width="16.425781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804" width="16.425781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60" width="16.425781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6" width="16.425781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72" width="16.425781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8" width="16.425781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84" width="16.425781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40" width="16.425781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6" width="16.425781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52" width="16.425781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8" width="16.425781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64" width="16.425781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20" width="16.425781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6" width="16.425781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32" width="16.425781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8" width="16.425781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44" width="16.425781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900" width="16.425781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6" width="16.425781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12" width="16.425781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8" width="16.425781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24" width="16.425781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80" width="16.425781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6" width="16.425781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92" width="16.425781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8" width="16.425781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204" width="16.425781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60" width="16.425781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6" width="16.425781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72" width="16.425781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8" width="16.425781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84" width="16.425781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40" width="16.425781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6" width="16.425781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52" width="16.425781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8" width="16.425781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64" width="16.425781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20" width="16.425781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6" width="16.425781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32" width="16.425781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8" width="16.425781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44" width="16.425781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300" width="16.425781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6" width="16.425781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12" width="16.425781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8" width="16.425781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24" width="16.425781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80" width="16.425781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6" width="16.425781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92" width="16.425781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8" width="16.425781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604" width="16.425781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60" width="16.425781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6" width="16.425781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72" width="16.425781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8" width="16.425781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84" width="16.425781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40" width="16.42578125" style="1" customWidth="1"/>
    <col min="16141" max="16384" width="9.140625" style="1"/>
  </cols>
  <sheetData>
    <row r="1" spans="1:12" ht="18.600000000000001" customHeight="1">
      <c r="A1" s="26" t="s">
        <v>75</v>
      </c>
      <c r="B1" s="17" t="s">
        <v>0</v>
      </c>
      <c r="C1" s="18" t="s">
        <v>1</v>
      </c>
      <c r="D1" s="21" t="s">
        <v>2</v>
      </c>
      <c r="E1" s="8"/>
      <c r="F1" s="9"/>
      <c r="G1" s="9"/>
      <c r="H1" s="11" t="s">
        <v>3</v>
      </c>
      <c r="I1" s="9"/>
      <c r="J1" s="9"/>
      <c r="K1" s="10"/>
      <c r="L1" s="12" t="s">
        <v>4</v>
      </c>
    </row>
    <row r="2" spans="1:12" ht="18.600000000000001" customHeight="1">
      <c r="B2" s="19"/>
      <c r="C2" s="20"/>
      <c r="D2" s="22"/>
      <c r="E2" s="15"/>
      <c r="F2" s="15"/>
      <c r="G2" s="15"/>
      <c r="H2" s="15"/>
      <c r="I2" s="15"/>
      <c r="J2" s="15"/>
      <c r="K2" s="16"/>
      <c r="L2" s="23"/>
    </row>
    <row r="4" spans="1:12" ht="18.600000000000001" customHeight="1">
      <c r="A4" s="1" t="s">
        <v>5</v>
      </c>
      <c r="B4" s="1">
        <v>1800</v>
      </c>
      <c r="C4" s="1">
        <v>500</v>
      </c>
      <c r="D4" s="1">
        <f>+C4+B4</f>
        <v>2300</v>
      </c>
    </row>
    <row r="5" spans="1:12" ht="18.600000000000001" customHeight="1">
      <c r="A5" s="1" t="s">
        <v>6</v>
      </c>
      <c r="B5" s="1">
        <v>800</v>
      </c>
      <c r="C5" s="1">
        <v>1400</v>
      </c>
      <c r="D5" s="1">
        <f>+C5+B5</f>
        <v>2200</v>
      </c>
    </row>
    <row r="6" spans="1:12" ht="18.600000000000001" customHeight="1">
      <c r="A6" s="1" t="s">
        <v>42</v>
      </c>
      <c r="B6" s="1">
        <v>6000</v>
      </c>
      <c r="C6" s="1">
        <v>3500</v>
      </c>
      <c r="D6" s="1">
        <f>+C6+B6</f>
        <v>9500</v>
      </c>
    </row>
    <row r="7" spans="1:12" ht="18.600000000000001" customHeight="1">
      <c r="A7" s="6" t="s">
        <v>72</v>
      </c>
    </row>
    <row r="8" spans="1:12" ht="18.600000000000001" customHeight="1">
      <c r="A8" s="3" t="s">
        <v>28</v>
      </c>
      <c r="B8" s="1">
        <v>4000</v>
      </c>
      <c r="D8" s="1">
        <f>+C8+B8</f>
        <v>4000</v>
      </c>
    </row>
    <row r="9" spans="1:12" ht="18.600000000000001" customHeight="1" thickBot="1">
      <c r="A9" s="1" t="s">
        <v>10</v>
      </c>
      <c r="B9" s="4">
        <f>SUM(B4:B8)</f>
        <v>12600</v>
      </c>
      <c r="C9" s="4">
        <f>SUM(C4:C8)</f>
        <v>5400</v>
      </c>
      <c r="D9" s="4">
        <f>+C9+B9</f>
        <v>18000</v>
      </c>
      <c r="E9" s="4"/>
      <c r="F9" s="4"/>
      <c r="G9" s="4"/>
      <c r="H9" s="4"/>
      <c r="I9" s="4"/>
      <c r="J9" s="4"/>
      <c r="K9" s="4"/>
      <c r="L9" s="4"/>
    </row>
    <row r="10" spans="1:12" ht="18.600000000000001" customHeight="1" thickTop="1"/>
    <row r="11" spans="1:12" ht="18.600000000000001" customHeight="1">
      <c r="A11" s="1" t="s">
        <v>11</v>
      </c>
      <c r="B11" s="1">
        <f>+B18-SUM(B12:B17)</f>
        <v>6400</v>
      </c>
      <c r="C11" s="1">
        <f>+C18-SUM(C12:C17)</f>
        <v>2800</v>
      </c>
      <c r="D11" s="1">
        <f>+C11+B11</f>
        <v>9200</v>
      </c>
    </row>
    <row r="12" spans="1:12" ht="18.600000000000001" customHeight="1">
      <c r="A12" s="1" t="s">
        <v>12</v>
      </c>
      <c r="B12" s="1">
        <v>300</v>
      </c>
      <c r="C12" s="1">
        <v>400</v>
      </c>
      <c r="D12" s="1">
        <f>+C12+B12</f>
        <v>700</v>
      </c>
    </row>
    <row r="13" spans="1:12" s="6" customFormat="1" ht="18.600000000000001" customHeight="1">
      <c r="A13" s="5" t="s">
        <v>13</v>
      </c>
      <c r="E13" s="7"/>
      <c r="F13" s="7"/>
      <c r="G13" s="7"/>
      <c r="L13" s="1"/>
    </row>
    <row r="14" spans="1:12" s="6" customFormat="1" ht="18.600000000000001" customHeight="1">
      <c r="A14" s="6" t="s">
        <v>14</v>
      </c>
      <c r="K14" s="7"/>
      <c r="L14" s="1"/>
    </row>
    <row r="15" spans="1:12" ht="18.600000000000001" customHeight="1">
      <c r="A15" s="1" t="s">
        <v>15</v>
      </c>
      <c r="B15" s="1">
        <v>3000</v>
      </c>
      <c r="C15" s="1">
        <v>1000</v>
      </c>
      <c r="D15" s="1">
        <f>+C15+B15</f>
        <v>4000</v>
      </c>
    </row>
    <row r="16" spans="1:12" ht="18.600000000000001" customHeight="1">
      <c r="A16" s="1" t="s">
        <v>16</v>
      </c>
      <c r="B16" s="1">
        <v>2500</v>
      </c>
      <c r="C16" s="1">
        <v>900</v>
      </c>
      <c r="D16" s="1">
        <f>+C16+B16</f>
        <v>3400</v>
      </c>
    </row>
    <row r="17" spans="1:12" ht="18.600000000000001" customHeight="1">
      <c r="A17" s="1" t="s">
        <v>17</v>
      </c>
      <c r="B17" s="1">
        <v>400</v>
      </c>
      <c r="C17" s="1">
        <v>300</v>
      </c>
      <c r="D17" s="1">
        <f>+C17+B17</f>
        <v>700</v>
      </c>
    </row>
    <row r="18" spans="1:12" ht="18.600000000000001" customHeight="1" thickBot="1">
      <c r="A18" s="1" t="s">
        <v>18</v>
      </c>
      <c r="B18" s="4">
        <f>+B9</f>
        <v>12600</v>
      </c>
      <c r="C18" s="4">
        <f>+C9</f>
        <v>5400</v>
      </c>
      <c r="D18" s="4">
        <f>+C18+B18</f>
        <v>18000</v>
      </c>
      <c r="E18" s="4"/>
      <c r="F18" s="4"/>
      <c r="G18" s="4"/>
      <c r="H18" s="4"/>
      <c r="I18" s="4"/>
      <c r="J18" s="4"/>
      <c r="K18" s="4"/>
      <c r="L18" s="4"/>
    </row>
    <row r="19" spans="1:12" ht="18.600000000000001" customHeight="1" thickTop="1"/>
    <row r="20" spans="1:12" ht="18.600000000000001" customHeight="1">
      <c r="A20" s="1" t="s">
        <v>19</v>
      </c>
      <c r="B20" s="1">
        <v>45000</v>
      </c>
      <c r="C20" s="1">
        <v>20000</v>
      </c>
      <c r="D20" s="1">
        <f t="shared" ref="D20:D25" si="0">+C20+B20</f>
        <v>65000</v>
      </c>
    </row>
    <row r="21" spans="1:12" ht="18.600000000000001" customHeight="1">
      <c r="A21" s="1" t="s">
        <v>21</v>
      </c>
      <c r="B21" s="1">
        <f>+B5</f>
        <v>800</v>
      </c>
      <c r="C21" s="1">
        <f>+C5</f>
        <v>1400</v>
      </c>
      <c r="D21" s="1">
        <f t="shared" si="0"/>
        <v>2200</v>
      </c>
    </row>
    <row r="22" spans="1:12" ht="18.600000000000001" customHeight="1">
      <c r="A22" s="3" t="s">
        <v>20</v>
      </c>
      <c r="B22" s="1">
        <f>500*90%</f>
        <v>450</v>
      </c>
      <c r="D22" s="1">
        <f t="shared" si="0"/>
        <v>450</v>
      </c>
    </row>
    <row r="23" spans="1:12" ht="18.600000000000001" customHeight="1">
      <c r="A23" s="3" t="s">
        <v>29</v>
      </c>
      <c r="B23" s="1">
        <f>-B20-B21-B22-B25+B27-B24</f>
        <v>-45716.666666666664</v>
      </c>
      <c r="C23" s="1">
        <f>-C20-C21-C22-C25+C27-C24</f>
        <v>-21000</v>
      </c>
      <c r="D23" s="1">
        <f t="shared" si="0"/>
        <v>-66716.666666666657</v>
      </c>
    </row>
    <row r="24" spans="1:12" ht="18.600000000000001" customHeight="1">
      <c r="A24" s="2" t="s">
        <v>26</v>
      </c>
      <c r="B24" s="1">
        <v>0</v>
      </c>
      <c r="C24" s="1">
        <v>0</v>
      </c>
      <c r="D24" s="1">
        <f t="shared" si="0"/>
        <v>0</v>
      </c>
    </row>
    <row r="25" spans="1:12" ht="18.600000000000001" customHeight="1">
      <c r="A25" s="1" t="s">
        <v>73</v>
      </c>
      <c r="B25" s="1">
        <f>-B27/75%*25%</f>
        <v>-133.33333333333334</v>
      </c>
      <c r="C25" s="1">
        <f>-C27/75%*25%</f>
        <v>-100</v>
      </c>
      <c r="D25" s="1">
        <f t="shared" si="0"/>
        <v>-233.33333333333334</v>
      </c>
    </row>
    <row r="26" spans="1:12" ht="18.600000000000001" customHeight="1">
      <c r="A26" s="6" t="s">
        <v>14</v>
      </c>
    </row>
    <row r="27" spans="1:12" ht="18.600000000000001" customHeight="1" thickBot="1">
      <c r="A27" s="1" t="s">
        <v>24</v>
      </c>
      <c r="B27" s="4">
        <f>+B17</f>
        <v>400</v>
      </c>
      <c r="C27" s="4">
        <f>+C17</f>
        <v>300</v>
      </c>
      <c r="D27" s="4">
        <f>+C27+B27</f>
        <v>700</v>
      </c>
      <c r="E27" s="4"/>
      <c r="F27" s="4"/>
      <c r="G27" s="4"/>
      <c r="H27" s="4"/>
      <c r="I27" s="4"/>
      <c r="J27" s="4"/>
      <c r="K27" s="4"/>
      <c r="L27" s="4"/>
    </row>
    <row r="28" spans="1:12" ht="18.600000000000001" customHeight="1" thickTop="1"/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29"/>
  <sheetViews>
    <sheetView topLeftCell="A20" workbookViewId="0">
      <selection activeCell="A30" sqref="A30:XFD77"/>
    </sheetView>
  </sheetViews>
  <sheetFormatPr defaultRowHeight="18.600000000000001" customHeight="1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7" width="16.42578125" style="1" customWidth="1"/>
    <col min="8" max="8" width="17.7109375" style="1" customWidth="1"/>
    <col min="9" max="12" width="16.425781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3" width="16.42578125" style="1" customWidth="1"/>
    <col min="264" max="264" width="17.7109375" style="1" customWidth="1"/>
    <col min="265" max="268" width="16.425781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9" width="16.42578125" style="1" customWidth="1"/>
    <col min="520" max="520" width="17.7109375" style="1" customWidth="1"/>
    <col min="521" max="524" width="16.425781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5" width="16.42578125" style="1" customWidth="1"/>
    <col min="776" max="776" width="17.7109375" style="1" customWidth="1"/>
    <col min="777" max="780" width="16.425781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1" width="16.42578125" style="1" customWidth="1"/>
    <col min="1032" max="1032" width="17.7109375" style="1" customWidth="1"/>
    <col min="1033" max="1036" width="16.425781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7" width="16.42578125" style="1" customWidth="1"/>
    <col min="1288" max="1288" width="17.7109375" style="1" customWidth="1"/>
    <col min="1289" max="1292" width="16.425781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3" width="16.42578125" style="1" customWidth="1"/>
    <col min="1544" max="1544" width="17.7109375" style="1" customWidth="1"/>
    <col min="1545" max="1548" width="16.425781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9" width="16.42578125" style="1" customWidth="1"/>
    <col min="1800" max="1800" width="17.7109375" style="1" customWidth="1"/>
    <col min="1801" max="1804" width="16.425781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5" width="16.42578125" style="1" customWidth="1"/>
    <col min="2056" max="2056" width="17.7109375" style="1" customWidth="1"/>
    <col min="2057" max="2060" width="16.425781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1" width="16.42578125" style="1" customWidth="1"/>
    <col min="2312" max="2312" width="17.7109375" style="1" customWidth="1"/>
    <col min="2313" max="2316" width="16.425781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7" width="16.42578125" style="1" customWidth="1"/>
    <col min="2568" max="2568" width="17.7109375" style="1" customWidth="1"/>
    <col min="2569" max="2572" width="16.425781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3" width="16.42578125" style="1" customWidth="1"/>
    <col min="2824" max="2824" width="17.7109375" style="1" customWidth="1"/>
    <col min="2825" max="2828" width="16.425781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9" width="16.42578125" style="1" customWidth="1"/>
    <col min="3080" max="3080" width="17.7109375" style="1" customWidth="1"/>
    <col min="3081" max="3084" width="16.425781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5" width="16.42578125" style="1" customWidth="1"/>
    <col min="3336" max="3336" width="17.7109375" style="1" customWidth="1"/>
    <col min="3337" max="3340" width="16.425781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1" width="16.42578125" style="1" customWidth="1"/>
    <col min="3592" max="3592" width="17.7109375" style="1" customWidth="1"/>
    <col min="3593" max="3596" width="16.425781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7" width="16.42578125" style="1" customWidth="1"/>
    <col min="3848" max="3848" width="17.7109375" style="1" customWidth="1"/>
    <col min="3849" max="3852" width="16.425781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3" width="16.42578125" style="1" customWidth="1"/>
    <col min="4104" max="4104" width="17.7109375" style="1" customWidth="1"/>
    <col min="4105" max="4108" width="16.425781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9" width="16.42578125" style="1" customWidth="1"/>
    <col min="4360" max="4360" width="17.7109375" style="1" customWidth="1"/>
    <col min="4361" max="4364" width="16.425781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5" width="16.42578125" style="1" customWidth="1"/>
    <col min="4616" max="4616" width="17.7109375" style="1" customWidth="1"/>
    <col min="4617" max="4620" width="16.425781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1" width="16.42578125" style="1" customWidth="1"/>
    <col min="4872" max="4872" width="17.7109375" style="1" customWidth="1"/>
    <col min="4873" max="4876" width="16.425781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7" width="16.42578125" style="1" customWidth="1"/>
    <col min="5128" max="5128" width="17.7109375" style="1" customWidth="1"/>
    <col min="5129" max="5132" width="16.425781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3" width="16.42578125" style="1" customWidth="1"/>
    <col min="5384" max="5384" width="17.7109375" style="1" customWidth="1"/>
    <col min="5385" max="5388" width="16.425781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9" width="16.42578125" style="1" customWidth="1"/>
    <col min="5640" max="5640" width="17.7109375" style="1" customWidth="1"/>
    <col min="5641" max="5644" width="16.425781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5" width="16.42578125" style="1" customWidth="1"/>
    <col min="5896" max="5896" width="17.7109375" style="1" customWidth="1"/>
    <col min="5897" max="5900" width="16.425781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1" width="16.42578125" style="1" customWidth="1"/>
    <col min="6152" max="6152" width="17.7109375" style="1" customWidth="1"/>
    <col min="6153" max="6156" width="16.425781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7" width="16.42578125" style="1" customWidth="1"/>
    <col min="6408" max="6408" width="17.7109375" style="1" customWidth="1"/>
    <col min="6409" max="6412" width="16.425781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3" width="16.42578125" style="1" customWidth="1"/>
    <col min="6664" max="6664" width="17.7109375" style="1" customWidth="1"/>
    <col min="6665" max="6668" width="16.425781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9" width="16.42578125" style="1" customWidth="1"/>
    <col min="6920" max="6920" width="17.7109375" style="1" customWidth="1"/>
    <col min="6921" max="6924" width="16.425781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5" width="16.42578125" style="1" customWidth="1"/>
    <col min="7176" max="7176" width="17.7109375" style="1" customWidth="1"/>
    <col min="7177" max="7180" width="16.425781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1" width="16.42578125" style="1" customWidth="1"/>
    <col min="7432" max="7432" width="17.7109375" style="1" customWidth="1"/>
    <col min="7433" max="7436" width="16.425781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7" width="16.42578125" style="1" customWidth="1"/>
    <col min="7688" max="7688" width="17.7109375" style="1" customWidth="1"/>
    <col min="7689" max="7692" width="16.425781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3" width="16.42578125" style="1" customWidth="1"/>
    <col min="7944" max="7944" width="17.7109375" style="1" customWidth="1"/>
    <col min="7945" max="7948" width="16.425781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9" width="16.42578125" style="1" customWidth="1"/>
    <col min="8200" max="8200" width="17.7109375" style="1" customWidth="1"/>
    <col min="8201" max="8204" width="16.425781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5" width="16.42578125" style="1" customWidth="1"/>
    <col min="8456" max="8456" width="17.7109375" style="1" customWidth="1"/>
    <col min="8457" max="8460" width="16.425781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1" width="16.42578125" style="1" customWidth="1"/>
    <col min="8712" max="8712" width="17.7109375" style="1" customWidth="1"/>
    <col min="8713" max="8716" width="16.425781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7" width="16.42578125" style="1" customWidth="1"/>
    <col min="8968" max="8968" width="17.7109375" style="1" customWidth="1"/>
    <col min="8969" max="8972" width="16.425781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3" width="16.42578125" style="1" customWidth="1"/>
    <col min="9224" max="9224" width="17.7109375" style="1" customWidth="1"/>
    <col min="9225" max="9228" width="16.425781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9" width="16.42578125" style="1" customWidth="1"/>
    <col min="9480" max="9480" width="17.7109375" style="1" customWidth="1"/>
    <col min="9481" max="9484" width="16.425781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5" width="16.42578125" style="1" customWidth="1"/>
    <col min="9736" max="9736" width="17.7109375" style="1" customWidth="1"/>
    <col min="9737" max="9740" width="16.425781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1" width="16.42578125" style="1" customWidth="1"/>
    <col min="9992" max="9992" width="17.7109375" style="1" customWidth="1"/>
    <col min="9993" max="9996" width="16.425781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7" width="16.42578125" style="1" customWidth="1"/>
    <col min="10248" max="10248" width="17.7109375" style="1" customWidth="1"/>
    <col min="10249" max="10252" width="16.425781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3" width="16.42578125" style="1" customWidth="1"/>
    <col min="10504" max="10504" width="17.7109375" style="1" customWidth="1"/>
    <col min="10505" max="10508" width="16.425781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9" width="16.42578125" style="1" customWidth="1"/>
    <col min="10760" max="10760" width="17.7109375" style="1" customWidth="1"/>
    <col min="10761" max="10764" width="16.425781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5" width="16.42578125" style="1" customWidth="1"/>
    <col min="11016" max="11016" width="17.7109375" style="1" customWidth="1"/>
    <col min="11017" max="11020" width="16.425781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1" width="16.42578125" style="1" customWidth="1"/>
    <col min="11272" max="11272" width="17.7109375" style="1" customWidth="1"/>
    <col min="11273" max="11276" width="16.425781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7" width="16.42578125" style="1" customWidth="1"/>
    <col min="11528" max="11528" width="17.7109375" style="1" customWidth="1"/>
    <col min="11529" max="11532" width="16.425781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3" width="16.42578125" style="1" customWidth="1"/>
    <col min="11784" max="11784" width="17.7109375" style="1" customWidth="1"/>
    <col min="11785" max="11788" width="16.425781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9" width="16.42578125" style="1" customWidth="1"/>
    <col min="12040" max="12040" width="17.7109375" style="1" customWidth="1"/>
    <col min="12041" max="12044" width="16.425781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5" width="16.42578125" style="1" customWidth="1"/>
    <col min="12296" max="12296" width="17.7109375" style="1" customWidth="1"/>
    <col min="12297" max="12300" width="16.425781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1" width="16.42578125" style="1" customWidth="1"/>
    <col min="12552" max="12552" width="17.7109375" style="1" customWidth="1"/>
    <col min="12553" max="12556" width="16.425781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7" width="16.42578125" style="1" customWidth="1"/>
    <col min="12808" max="12808" width="17.7109375" style="1" customWidth="1"/>
    <col min="12809" max="12812" width="16.425781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3" width="16.42578125" style="1" customWidth="1"/>
    <col min="13064" max="13064" width="17.7109375" style="1" customWidth="1"/>
    <col min="13065" max="13068" width="16.425781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9" width="16.42578125" style="1" customWidth="1"/>
    <col min="13320" max="13320" width="17.7109375" style="1" customWidth="1"/>
    <col min="13321" max="13324" width="16.425781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5" width="16.42578125" style="1" customWidth="1"/>
    <col min="13576" max="13576" width="17.7109375" style="1" customWidth="1"/>
    <col min="13577" max="13580" width="16.425781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1" width="16.42578125" style="1" customWidth="1"/>
    <col min="13832" max="13832" width="17.7109375" style="1" customWidth="1"/>
    <col min="13833" max="13836" width="16.425781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7" width="16.42578125" style="1" customWidth="1"/>
    <col min="14088" max="14088" width="17.7109375" style="1" customWidth="1"/>
    <col min="14089" max="14092" width="16.425781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3" width="16.42578125" style="1" customWidth="1"/>
    <col min="14344" max="14344" width="17.7109375" style="1" customWidth="1"/>
    <col min="14345" max="14348" width="16.425781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9" width="16.42578125" style="1" customWidth="1"/>
    <col min="14600" max="14600" width="17.7109375" style="1" customWidth="1"/>
    <col min="14601" max="14604" width="16.425781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5" width="16.42578125" style="1" customWidth="1"/>
    <col min="14856" max="14856" width="17.7109375" style="1" customWidth="1"/>
    <col min="14857" max="14860" width="16.425781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1" width="16.42578125" style="1" customWidth="1"/>
    <col min="15112" max="15112" width="17.7109375" style="1" customWidth="1"/>
    <col min="15113" max="15116" width="16.425781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7" width="16.42578125" style="1" customWidth="1"/>
    <col min="15368" max="15368" width="17.7109375" style="1" customWidth="1"/>
    <col min="15369" max="15372" width="16.425781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3" width="16.42578125" style="1" customWidth="1"/>
    <col min="15624" max="15624" width="17.7109375" style="1" customWidth="1"/>
    <col min="15625" max="15628" width="16.425781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9" width="16.42578125" style="1" customWidth="1"/>
    <col min="15880" max="15880" width="17.7109375" style="1" customWidth="1"/>
    <col min="15881" max="15884" width="16.425781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5" width="16.42578125" style="1" customWidth="1"/>
    <col min="16136" max="16136" width="17.7109375" style="1" customWidth="1"/>
    <col min="16137" max="16140" width="16.42578125" style="1" customWidth="1"/>
    <col min="16141" max="16384" width="9.140625" style="1"/>
  </cols>
  <sheetData>
    <row r="1" spans="1:12" ht="18.600000000000001" customHeight="1">
      <c r="A1" s="26" t="s">
        <v>75</v>
      </c>
      <c r="B1" s="17" t="s">
        <v>0</v>
      </c>
      <c r="C1" s="18" t="s">
        <v>1</v>
      </c>
      <c r="D1" s="21" t="s">
        <v>2</v>
      </c>
      <c r="E1" s="8"/>
      <c r="F1" s="9"/>
      <c r="G1" s="9"/>
      <c r="H1" s="11" t="s">
        <v>3</v>
      </c>
      <c r="I1" s="9"/>
      <c r="J1" s="9"/>
      <c r="K1" s="10"/>
      <c r="L1" s="12" t="s">
        <v>4</v>
      </c>
    </row>
    <row r="2" spans="1:12" ht="18.600000000000001" customHeight="1">
      <c r="B2" s="19"/>
      <c r="C2" s="20"/>
      <c r="D2" s="22"/>
      <c r="E2" s="15"/>
      <c r="F2" s="15"/>
      <c r="G2" s="15"/>
      <c r="H2" s="15"/>
      <c r="I2" s="15"/>
      <c r="J2" s="15"/>
      <c r="K2" s="16"/>
      <c r="L2" s="13"/>
    </row>
    <row r="4" spans="1:12" ht="18.600000000000001" customHeight="1">
      <c r="A4" s="1" t="s">
        <v>5</v>
      </c>
      <c r="B4" s="1">
        <v>300</v>
      </c>
      <c r="C4" s="1">
        <v>800</v>
      </c>
      <c r="D4" s="1">
        <f>+C4+B4</f>
        <v>1100</v>
      </c>
    </row>
    <row r="5" spans="1:12" ht="18.600000000000001" customHeight="1">
      <c r="A5" s="1" t="s">
        <v>6</v>
      </c>
      <c r="B5" s="1">
        <v>500</v>
      </c>
      <c r="C5" s="1">
        <v>1400</v>
      </c>
      <c r="D5" s="1">
        <f>+C5+B5</f>
        <v>1900</v>
      </c>
    </row>
    <row r="6" spans="1:12" ht="18.600000000000001" customHeight="1">
      <c r="A6" s="1" t="s">
        <v>42</v>
      </c>
      <c r="B6" s="1">
        <v>5000</v>
      </c>
      <c r="C6" s="1">
        <v>3400</v>
      </c>
      <c r="D6" s="1">
        <f>+C6+B6</f>
        <v>8400</v>
      </c>
    </row>
    <row r="7" spans="1:12" ht="18.600000000000001" customHeight="1">
      <c r="A7" s="6" t="s">
        <v>72</v>
      </c>
      <c r="E7" s="69"/>
    </row>
    <row r="8" spans="1:12" ht="18.600000000000001" customHeight="1">
      <c r="A8" s="3" t="s">
        <v>9</v>
      </c>
      <c r="B8" s="1">
        <v>4000</v>
      </c>
      <c r="D8" s="1">
        <f>+C8+B8</f>
        <v>4000</v>
      </c>
    </row>
    <row r="9" spans="1:12" ht="18.600000000000001" customHeight="1" thickBot="1">
      <c r="A9" s="1" t="s">
        <v>10</v>
      </c>
      <c r="B9" s="4">
        <f>SUM(B4:B8)</f>
        <v>9800</v>
      </c>
      <c r="C9" s="4">
        <f>SUM(C4:C8)</f>
        <v>5600</v>
      </c>
      <c r="D9" s="4">
        <f>+C9+B9</f>
        <v>15400</v>
      </c>
      <c r="E9" s="4"/>
      <c r="F9" s="4"/>
      <c r="G9" s="4"/>
      <c r="H9" s="4"/>
      <c r="I9" s="4"/>
      <c r="J9" s="4"/>
      <c r="K9" s="4"/>
      <c r="L9" s="4"/>
    </row>
    <row r="10" spans="1:12" ht="18.600000000000001" customHeight="1" thickTop="1"/>
    <row r="11" spans="1:12" ht="18.600000000000001" customHeight="1">
      <c r="A11" s="1" t="s">
        <v>11</v>
      </c>
      <c r="B11" s="1">
        <f>+B19-SUM(B12:B18)</f>
        <v>3200</v>
      </c>
      <c r="C11" s="1">
        <f>+C19-SUM(C12:C18)</f>
        <v>1800</v>
      </c>
      <c r="D11" s="1">
        <f>+C11+B11</f>
        <v>5000</v>
      </c>
    </row>
    <row r="12" spans="1:12" ht="18.600000000000001" customHeight="1">
      <c r="A12" s="1" t="s">
        <v>12</v>
      </c>
      <c r="B12" s="1">
        <v>300</v>
      </c>
      <c r="C12" s="1">
        <v>400</v>
      </c>
      <c r="D12" s="1">
        <f>+C12+B12</f>
        <v>700</v>
      </c>
      <c r="E12" s="69"/>
    </row>
    <row r="13" spans="1:12" s="6" customFormat="1" ht="18.600000000000001" customHeight="1">
      <c r="A13" s="5" t="s">
        <v>13</v>
      </c>
      <c r="E13" s="7"/>
      <c r="F13" s="7"/>
      <c r="G13" s="7"/>
      <c r="L13" s="1"/>
    </row>
    <row r="14" spans="1:12" s="6" customFormat="1" ht="18.600000000000001" customHeight="1">
      <c r="A14" s="6" t="s">
        <v>14</v>
      </c>
      <c r="K14" s="7"/>
      <c r="L14" s="1"/>
    </row>
    <row r="15" spans="1:12" ht="18.600000000000001" customHeight="1">
      <c r="A15" s="1" t="s">
        <v>15</v>
      </c>
      <c r="B15" s="1">
        <v>4000</v>
      </c>
      <c r="C15" s="1">
        <v>1000</v>
      </c>
      <c r="D15" s="1">
        <f>+C15+B15</f>
        <v>5000</v>
      </c>
    </row>
    <row r="16" spans="1:12" ht="18.600000000000001" customHeight="1">
      <c r="A16" s="1" t="s">
        <v>16</v>
      </c>
      <c r="B16" s="1">
        <v>2000</v>
      </c>
      <c r="C16" s="1">
        <v>1800</v>
      </c>
      <c r="D16" s="1">
        <f>+C16+B16</f>
        <v>3800</v>
      </c>
    </row>
    <row r="17" spans="1:12" ht="18.600000000000001" customHeight="1">
      <c r="A17" s="39" t="s">
        <v>74</v>
      </c>
      <c r="E17" s="70"/>
    </row>
    <row r="18" spans="1:12" ht="18.600000000000001" customHeight="1">
      <c r="A18" s="1" t="s">
        <v>17</v>
      </c>
      <c r="B18" s="1">
        <v>300</v>
      </c>
      <c r="C18" s="1">
        <v>600</v>
      </c>
      <c r="D18" s="1">
        <f>+C18+B18</f>
        <v>900</v>
      </c>
    </row>
    <row r="19" spans="1:12" ht="18.600000000000001" customHeight="1" thickBot="1">
      <c r="A19" s="1" t="s">
        <v>18</v>
      </c>
      <c r="B19" s="4">
        <f>+B9</f>
        <v>9800</v>
      </c>
      <c r="C19" s="4">
        <f>+C9</f>
        <v>5600</v>
      </c>
      <c r="D19" s="4">
        <f>+C19+B19</f>
        <v>15400</v>
      </c>
      <c r="E19" s="4"/>
      <c r="F19" s="4"/>
      <c r="G19" s="4"/>
      <c r="H19" s="4"/>
      <c r="I19" s="4"/>
      <c r="J19" s="4"/>
      <c r="K19" s="4"/>
      <c r="L19" s="4"/>
    </row>
    <row r="20" spans="1:12" ht="18.600000000000001" customHeight="1" thickTop="1"/>
    <row r="21" spans="1:12" ht="18.600000000000001" customHeight="1">
      <c r="A21" s="1" t="s">
        <v>19</v>
      </c>
      <c r="B21" s="1">
        <v>30000</v>
      </c>
      <c r="C21" s="1">
        <v>30000</v>
      </c>
      <c r="D21" s="1">
        <f t="shared" ref="D21:D26" si="0">+C21+B21</f>
        <v>60000</v>
      </c>
    </row>
    <row r="22" spans="1:12" ht="18.600000000000001" customHeight="1">
      <c r="A22" s="1" t="s">
        <v>21</v>
      </c>
      <c r="B22" s="1">
        <f>+B5</f>
        <v>500</v>
      </c>
      <c r="C22" s="1">
        <f>+C5</f>
        <v>1400</v>
      </c>
      <c r="D22" s="1">
        <f t="shared" si="0"/>
        <v>1900</v>
      </c>
    </row>
    <row r="23" spans="1:12" ht="18.600000000000001" customHeight="1">
      <c r="A23" s="3" t="s">
        <v>20</v>
      </c>
      <c r="B23" s="1">
        <f>300*0.8</f>
        <v>240</v>
      </c>
      <c r="D23" s="1">
        <f t="shared" si="0"/>
        <v>240</v>
      </c>
    </row>
    <row r="24" spans="1:12" ht="18.600000000000001" customHeight="1">
      <c r="A24" s="3" t="s">
        <v>29</v>
      </c>
      <c r="B24" s="1">
        <f>-B21-B22-B23-B26+B28-B25</f>
        <v>-30490</v>
      </c>
      <c r="C24" s="1">
        <f>-C21-C22-C23-C26+C28-C25</f>
        <v>-30800</v>
      </c>
      <c r="D24" s="1">
        <f t="shared" si="0"/>
        <v>-61290</v>
      </c>
    </row>
    <row r="25" spans="1:12" ht="18.600000000000001" customHeight="1">
      <c r="A25" s="2" t="s">
        <v>26</v>
      </c>
      <c r="B25" s="1">
        <v>150</v>
      </c>
      <c r="C25" s="1">
        <v>200</v>
      </c>
      <c r="D25" s="1">
        <f t="shared" si="0"/>
        <v>350</v>
      </c>
    </row>
    <row r="26" spans="1:12" ht="18.600000000000001" customHeight="1">
      <c r="A26" s="1" t="s">
        <v>73</v>
      </c>
      <c r="B26" s="1">
        <f>-B28/75%*25%</f>
        <v>-100</v>
      </c>
      <c r="C26" s="1">
        <f>-C28/75%*25%</f>
        <v>-200</v>
      </c>
      <c r="D26" s="1">
        <f t="shared" si="0"/>
        <v>-300</v>
      </c>
    </row>
    <row r="27" spans="1:12" ht="18.600000000000001" customHeight="1">
      <c r="A27" s="6" t="s">
        <v>14</v>
      </c>
    </row>
    <row r="28" spans="1:12" ht="18.600000000000001" customHeight="1" thickBot="1">
      <c r="A28" s="1" t="s">
        <v>24</v>
      </c>
      <c r="B28" s="4">
        <f>+B18</f>
        <v>300</v>
      </c>
      <c r="C28" s="4">
        <f>+C18</f>
        <v>600</v>
      </c>
      <c r="D28" s="4">
        <f>+C28+B28</f>
        <v>900</v>
      </c>
      <c r="E28" s="4"/>
      <c r="F28" s="4"/>
      <c r="G28" s="4"/>
      <c r="H28" s="4"/>
      <c r="I28" s="4"/>
      <c r="J28" s="4"/>
      <c r="K28" s="4"/>
      <c r="L28" s="4"/>
    </row>
    <row r="29" spans="1:12" ht="18.600000000000001" customHeight="1" thickTop="1"/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29"/>
  <sheetViews>
    <sheetView topLeftCell="A20" workbookViewId="0">
      <selection activeCell="A30" sqref="A30:XFD77"/>
    </sheetView>
  </sheetViews>
  <sheetFormatPr defaultRowHeight="18.600000000000001" customHeight="1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7" width="16.42578125" style="1" customWidth="1"/>
    <col min="8" max="8" width="17.7109375" style="1" customWidth="1"/>
    <col min="9" max="12" width="16.425781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3" width="16.42578125" style="1" customWidth="1"/>
    <col min="264" max="264" width="17.7109375" style="1" customWidth="1"/>
    <col min="265" max="268" width="16.425781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9" width="16.42578125" style="1" customWidth="1"/>
    <col min="520" max="520" width="17.7109375" style="1" customWidth="1"/>
    <col min="521" max="524" width="16.425781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5" width="16.42578125" style="1" customWidth="1"/>
    <col min="776" max="776" width="17.7109375" style="1" customWidth="1"/>
    <col min="777" max="780" width="16.425781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1" width="16.42578125" style="1" customWidth="1"/>
    <col min="1032" max="1032" width="17.7109375" style="1" customWidth="1"/>
    <col min="1033" max="1036" width="16.425781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7" width="16.42578125" style="1" customWidth="1"/>
    <col min="1288" max="1288" width="17.7109375" style="1" customWidth="1"/>
    <col min="1289" max="1292" width="16.425781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3" width="16.42578125" style="1" customWidth="1"/>
    <col min="1544" max="1544" width="17.7109375" style="1" customWidth="1"/>
    <col min="1545" max="1548" width="16.425781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9" width="16.42578125" style="1" customWidth="1"/>
    <col min="1800" max="1800" width="17.7109375" style="1" customWidth="1"/>
    <col min="1801" max="1804" width="16.425781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5" width="16.42578125" style="1" customWidth="1"/>
    <col min="2056" max="2056" width="17.7109375" style="1" customWidth="1"/>
    <col min="2057" max="2060" width="16.425781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1" width="16.42578125" style="1" customWidth="1"/>
    <col min="2312" max="2312" width="17.7109375" style="1" customWidth="1"/>
    <col min="2313" max="2316" width="16.425781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7" width="16.42578125" style="1" customWidth="1"/>
    <col min="2568" max="2568" width="17.7109375" style="1" customWidth="1"/>
    <col min="2569" max="2572" width="16.425781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3" width="16.42578125" style="1" customWidth="1"/>
    <col min="2824" max="2824" width="17.7109375" style="1" customWidth="1"/>
    <col min="2825" max="2828" width="16.425781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9" width="16.42578125" style="1" customWidth="1"/>
    <col min="3080" max="3080" width="17.7109375" style="1" customWidth="1"/>
    <col min="3081" max="3084" width="16.425781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5" width="16.42578125" style="1" customWidth="1"/>
    <col min="3336" max="3336" width="17.7109375" style="1" customWidth="1"/>
    <col min="3337" max="3340" width="16.425781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1" width="16.42578125" style="1" customWidth="1"/>
    <col min="3592" max="3592" width="17.7109375" style="1" customWidth="1"/>
    <col min="3593" max="3596" width="16.425781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7" width="16.42578125" style="1" customWidth="1"/>
    <col min="3848" max="3848" width="17.7109375" style="1" customWidth="1"/>
    <col min="3849" max="3852" width="16.425781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3" width="16.42578125" style="1" customWidth="1"/>
    <col min="4104" max="4104" width="17.7109375" style="1" customWidth="1"/>
    <col min="4105" max="4108" width="16.425781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9" width="16.42578125" style="1" customWidth="1"/>
    <col min="4360" max="4360" width="17.7109375" style="1" customWidth="1"/>
    <col min="4361" max="4364" width="16.425781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5" width="16.42578125" style="1" customWidth="1"/>
    <col min="4616" max="4616" width="17.7109375" style="1" customWidth="1"/>
    <col min="4617" max="4620" width="16.425781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1" width="16.42578125" style="1" customWidth="1"/>
    <col min="4872" max="4872" width="17.7109375" style="1" customWidth="1"/>
    <col min="4873" max="4876" width="16.425781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7" width="16.42578125" style="1" customWidth="1"/>
    <col min="5128" max="5128" width="17.7109375" style="1" customWidth="1"/>
    <col min="5129" max="5132" width="16.425781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3" width="16.42578125" style="1" customWidth="1"/>
    <col min="5384" max="5384" width="17.7109375" style="1" customWidth="1"/>
    <col min="5385" max="5388" width="16.425781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9" width="16.42578125" style="1" customWidth="1"/>
    <col min="5640" max="5640" width="17.7109375" style="1" customWidth="1"/>
    <col min="5641" max="5644" width="16.425781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5" width="16.42578125" style="1" customWidth="1"/>
    <col min="5896" max="5896" width="17.7109375" style="1" customWidth="1"/>
    <col min="5897" max="5900" width="16.425781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1" width="16.42578125" style="1" customWidth="1"/>
    <col min="6152" max="6152" width="17.7109375" style="1" customWidth="1"/>
    <col min="6153" max="6156" width="16.425781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7" width="16.42578125" style="1" customWidth="1"/>
    <col min="6408" max="6408" width="17.7109375" style="1" customWidth="1"/>
    <col min="6409" max="6412" width="16.425781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3" width="16.42578125" style="1" customWidth="1"/>
    <col min="6664" max="6664" width="17.7109375" style="1" customWidth="1"/>
    <col min="6665" max="6668" width="16.425781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9" width="16.42578125" style="1" customWidth="1"/>
    <col min="6920" max="6920" width="17.7109375" style="1" customWidth="1"/>
    <col min="6921" max="6924" width="16.425781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5" width="16.42578125" style="1" customWidth="1"/>
    <col min="7176" max="7176" width="17.7109375" style="1" customWidth="1"/>
    <col min="7177" max="7180" width="16.425781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1" width="16.42578125" style="1" customWidth="1"/>
    <col min="7432" max="7432" width="17.7109375" style="1" customWidth="1"/>
    <col min="7433" max="7436" width="16.425781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7" width="16.42578125" style="1" customWidth="1"/>
    <col min="7688" max="7688" width="17.7109375" style="1" customWidth="1"/>
    <col min="7689" max="7692" width="16.425781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3" width="16.42578125" style="1" customWidth="1"/>
    <col min="7944" max="7944" width="17.7109375" style="1" customWidth="1"/>
    <col min="7945" max="7948" width="16.425781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9" width="16.42578125" style="1" customWidth="1"/>
    <col min="8200" max="8200" width="17.7109375" style="1" customWidth="1"/>
    <col min="8201" max="8204" width="16.425781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5" width="16.42578125" style="1" customWidth="1"/>
    <col min="8456" max="8456" width="17.7109375" style="1" customWidth="1"/>
    <col min="8457" max="8460" width="16.425781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1" width="16.42578125" style="1" customWidth="1"/>
    <col min="8712" max="8712" width="17.7109375" style="1" customWidth="1"/>
    <col min="8713" max="8716" width="16.425781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7" width="16.42578125" style="1" customWidth="1"/>
    <col min="8968" max="8968" width="17.7109375" style="1" customWidth="1"/>
    <col min="8969" max="8972" width="16.425781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3" width="16.42578125" style="1" customWidth="1"/>
    <col min="9224" max="9224" width="17.7109375" style="1" customWidth="1"/>
    <col min="9225" max="9228" width="16.425781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9" width="16.42578125" style="1" customWidth="1"/>
    <col min="9480" max="9480" width="17.7109375" style="1" customWidth="1"/>
    <col min="9481" max="9484" width="16.425781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5" width="16.42578125" style="1" customWidth="1"/>
    <col min="9736" max="9736" width="17.7109375" style="1" customWidth="1"/>
    <col min="9737" max="9740" width="16.425781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1" width="16.42578125" style="1" customWidth="1"/>
    <col min="9992" max="9992" width="17.7109375" style="1" customWidth="1"/>
    <col min="9993" max="9996" width="16.425781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7" width="16.42578125" style="1" customWidth="1"/>
    <col min="10248" max="10248" width="17.7109375" style="1" customWidth="1"/>
    <col min="10249" max="10252" width="16.425781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3" width="16.42578125" style="1" customWidth="1"/>
    <col min="10504" max="10504" width="17.7109375" style="1" customWidth="1"/>
    <col min="10505" max="10508" width="16.425781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9" width="16.42578125" style="1" customWidth="1"/>
    <col min="10760" max="10760" width="17.7109375" style="1" customWidth="1"/>
    <col min="10761" max="10764" width="16.425781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5" width="16.42578125" style="1" customWidth="1"/>
    <col min="11016" max="11016" width="17.7109375" style="1" customWidth="1"/>
    <col min="11017" max="11020" width="16.425781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1" width="16.42578125" style="1" customWidth="1"/>
    <col min="11272" max="11272" width="17.7109375" style="1" customWidth="1"/>
    <col min="11273" max="11276" width="16.425781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7" width="16.42578125" style="1" customWidth="1"/>
    <col min="11528" max="11528" width="17.7109375" style="1" customWidth="1"/>
    <col min="11529" max="11532" width="16.425781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3" width="16.42578125" style="1" customWidth="1"/>
    <col min="11784" max="11784" width="17.7109375" style="1" customWidth="1"/>
    <col min="11785" max="11788" width="16.425781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9" width="16.42578125" style="1" customWidth="1"/>
    <col min="12040" max="12040" width="17.7109375" style="1" customWidth="1"/>
    <col min="12041" max="12044" width="16.425781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5" width="16.42578125" style="1" customWidth="1"/>
    <col min="12296" max="12296" width="17.7109375" style="1" customWidth="1"/>
    <col min="12297" max="12300" width="16.425781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1" width="16.42578125" style="1" customWidth="1"/>
    <col min="12552" max="12552" width="17.7109375" style="1" customWidth="1"/>
    <col min="12553" max="12556" width="16.425781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7" width="16.42578125" style="1" customWidth="1"/>
    <col min="12808" max="12808" width="17.7109375" style="1" customWidth="1"/>
    <col min="12809" max="12812" width="16.425781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3" width="16.42578125" style="1" customWidth="1"/>
    <col min="13064" max="13064" width="17.7109375" style="1" customWidth="1"/>
    <col min="13065" max="13068" width="16.425781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9" width="16.42578125" style="1" customWidth="1"/>
    <col min="13320" max="13320" width="17.7109375" style="1" customWidth="1"/>
    <col min="13321" max="13324" width="16.425781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5" width="16.42578125" style="1" customWidth="1"/>
    <col min="13576" max="13576" width="17.7109375" style="1" customWidth="1"/>
    <col min="13577" max="13580" width="16.425781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1" width="16.42578125" style="1" customWidth="1"/>
    <col min="13832" max="13832" width="17.7109375" style="1" customWidth="1"/>
    <col min="13833" max="13836" width="16.425781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7" width="16.42578125" style="1" customWidth="1"/>
    <col min="14088" max="14088" width="17.7109375" style="1" customWidth="1"/>
    <col min="14089" max="14092" width="16.425781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3" width="16.42578125" style="1" customWidth="1"/>
    <col min="14344" max="14344" width="17.7109375" style="1" customWidth="1"/>
    <col min="14345" max="14348" width="16.425781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9" width="16.42578125" style="1" customWidth="1"/>
    <col min="14600" max="14600" width="17.7109375" style="1" customWidth="1"/>
    <col min="14601" max="14604" width="16.425781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5" width="16.42578125" style="1" customWidth="1"/>
    <col min="14856" max="14856" width="17.7109375" style="1" customWidth="1"/>
    <col min="14857" max="14860" width="16.425781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1" width="16.42578125" style="1" customWidth="1"/>
    <col min="15112" max="15112" width="17.7109375" style="1" customWidth="1"/>
    <col min="15113" max="15116" width="16.425781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7" width="16.42578125" style="1" customWidth="1"/>
    <col min="15368" max="15368" width="17.7109375" style="1" customWidth="1"/>
    <col min="15369" max="15372" width="16.425781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3" width="16.42578125" style="1" customWidth="1"/>
    <col min="15624" max="15624" width="17.7109375" style="1" customWidth="1"/>
    <col min="15625" max="15628" width="16.425781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9" width="16.42578125" style="1" customWidth="1"/>
    <col min="15880" max="15880" width="17.7109375" style="1" customWidth="1"/>
    <col min="15881" max="15884" width="16.425781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5" width="16.42578125" style="1" customWidth="1"/>
    <col min="16136" max="16136" width="17.7109375" style="1" customWidth="1"/>
    <col min="16137" max="16140" width="16.42578125" style="1" customWidth="1"/>
    <col min="16141" max="16384" width="9.140625" style="1"/>
  </cols>
  <sheetData>
    <row r="1" spans="1:12" ht="18.600000000000001" customHeight="1">
      <c r="A1" s="26" t="s">
        <v>77</v>
      </c>
      <c r="B1" s="17" t="s">
        <v>0</v>
      </c>
      <c r="C1" s="18" t="s">
        <v>1</v>
      </c>
      <c r="D1" s="21" t="s">
        <v>2</v>
      </c>
      <c r="E1" s="8"/>
      <c r="F1" s="9"/>
      <c r="G1" s="9"/>
      <c r="H1" s="11" t="s">
        <v>3</v>
      </c>
      <c r="I1" s="9"/>
      <c r="J1" s="9"/>
      <c r="K1" s="10"/>
      <c r="L1" s="12" t="s">
        <v>4</v>
      </c>
    </row>
    <row r="2" spans="1:12" ht="18.600000000000001" customHeight="1">
      <c r="B2" s="19"/>
      <c r="C2" s="20"/>
      <c r="D2" s="22"/>
      <c r="E2" s="15"/>
      <c r="F2" s="15"/>
      <c r="G2" s="15"/>
      <c r="H2" s="15"/>
      <c r="I2" s="15"/>
      <c r="J2" s="15"/>
      <c r="K2" s="16"/>
      <c r="L2" s="13"/>
    </row>
    <row r="4" spans="1:12" ht="18.600000000000001" customHeight="1">
      <c r="A4" s="1" t="s">
        <v>78</v>
      </c>
      <c r="B4" s="1">
        <v>200</v>
      </c>
      <c r="C4" s="1">
        <v>700</v>
      </c>
      <c r="D4" s="1">
        <f>+C4+B4</f>
        <v>900</v>
      </c>
    </row>
    <row r="5" spans="1:12" ht="18.600000000000001" customHeight="1">
      <c r="A5" s="1" t="s">
        <v>6</v>
      </c>
      <c r="B5" s="1">
        <v>600</v>
      </c>
      <c r="C5" s="1">
        <v>1800</v>
      </c>
      <c r="D5" s="1">
        <f>+C5+B5</f>
        <v>2400</v>
      </c>
    </row>
    <row r="6" spans="1:12" ht="18.600000000000001" customHeight="1">
      <c r="A6" s="1" t="s">
        <v>42</v>
      </c>
      <c r="B6" s="1">
        <v>6000</v>
      </c>
      <c r="C6" s="1">
        <v>4200</v>
      </c>
      <c r="D6" s="1">
        <f>+C6+B6</f>
        <v>10200</v>
      </c>
    </row>
    <row r="7" spans="1:12" ht="18.600000000000001" customHeight="1">
      <c r="A7" s="6" t="s">
        <v>72</v>
      </c>
      <c r="E7" s="69"/>
    </row>
    <row r="8" spans="1:12" ht="18.600000000000001" customHeight="1">
      <c r="A8" s="3" t="s">
        <v>9</v>
      </c>
      <c r="B8" s="1">
        <v>8000</v>
      </c>
      <c r="D8" s="1">
        <f>+C8+B8</f>
        <v>8000</v>
      </c>
    </row>
    <row r="9" spans="1:12" ht="18.600000000000001" customHeight="1" thickBot="1">
      <c r="A9" s="1" t="s">
        <v>10</v>
      </c>
      <c r="B9" s="4">
        <f>SUM(B4:B8)</f>
        <v>14800</v>
      </c>
      <c r="C9" s="4">
        <f>SUM(C4:C8)</f>
        <v>6700</v>
      </c>
      <c r="D9" s="4">
        <f>+C9+B9</f>
        <v>21500</v>
      </c>
      <c r="E9" s="4"/>
      <c r="F9" s="4"/>
      <c r="G9" s="4"/>
      <c r="H9" s="4"/>
      <c r="I9" s="4"/>
      <c r="J9" s="4"/>
      <c r="K9" s="4"/>
      <c r="L9" s="4"/>
    </row>
    <row r="10" spans="1:12" ht="18.600000000000001" customHeight="1" thickTop="1"/>
    <row r="11" spans="1:12" ht="18.600000000000001" customHeight="1">
      <c r="A11" s="1" t="s">
        <v>11</v>
      </c>
      <c r="B11" s="1">
        <f>+B19-SUM(B12:B18)</f>
        <v>6300</v>
      </c>
      <c r="C11" s="1">
        <f>+C19-SUM(C12:C18)</f>
        <v>700</v>
      </c>
      <c r="D11" s="1">
        <f>+C11+B11</f>
        <v>7000</v>
      </c>
    </row>
    <row r="12" spans="1:12" ht="18.600000000000001" customHeight="1">
      <c r="A12" s="1" t="s">
        <v>79</v>
      </c>
      <c r="B12" s="1">
        <v>200</v>
      </c>
      <c r="C12" s="1">
        <v>1300</v>
      </c>
      <c r="D12" s="1">
        <f>+C12+B12</f>
        <v>1500</v>
      </c>
      <c r="E12" s="69"/>
      <c r="H12" s="72"/>
    </row>
    <row r="13" spans="1:12" s="6" customFormat="1" ht="18.600000000000001" customHeight="1">
      <c r="A13" s="5" t="s">
        <v>80</v>
      </c>
      <c r="E13" s="7"/>
      <c r="F13" s="7"/>
      <c r="G13" s="7"/>
      <c r="L13" s="1"/>
    </row>
    <row r="14" spans="1:12" s="6" customFormat="1" ht="18.600000000000001" customHeight="1">
      <c r="A14" s="6" t="s">
        <v>14</v>
      </c>
      <c r="K14" s="7"/>
      <c r="L14" s="1"/>
    </row>
    <row r="15" spans="1:12" ht="18.600000000000001" customHeight="1">
      <c r="A15" s="1" t="s">
        <v>15</v>
      </c>
      <c r="B15" s="1">
        <v>5000</v>
      </c>
      <c r="C15" s="1">
        <v>2000</v>
      </c>
      <c r="D15" s="1">
        <f>+C15+B15</f>
        <v>7000</v>
      </c>
    </row>
    <row r="16" spans="1:12" ht="18.600000000000001" customHeight="1">
      <c r="A16" s="1" t="s">
        <v>16</v>
      </c>
      <c r="B16" s="1">
        <v>3000</v>
      </c>
      <c r="C16" s="1">
        <v>1800</v>
      </c>
      <c r="D16" s="1">
        <f>+C16+B16</f>
        <v>4800</v>
      </c>
    </row>
    <row r="17" spans="1:12" ht="18.600000000000001" customHeight="1">
      <c r="A17" s="39" t="s">
        <v>74</v>
      </c>
      <c r="E17" s="70"/>
    </row>
    <row r="18" spans="1:12" ht="18.600000000000001" customHeight="1">
      <c r="A18" s="1" t="s">
        <v>17</v>
      </c>
      <c r="B18" s="1">
        <v>300</v>
      </c>
      <c r="C18" s="1">
        <v>900</v>
      </c>
      <c r="D18" s="1">
        <f>+C18+B18</f>
        <v>1200</v>
      </c>
    </row>
    <row r="19" spans="1:12" ht="18.600000000000001" customHeight="1" thickBot="1">
      <c r="A19" s="1" t="s">
        <v>18</v>
      </c>
      <c r="B19" s="4">
        <f>+B9</f>
        <v>14800</v>
      </c>
      <c r="C19" s="4">
        <f>+C9</f>
        <v>6700</v>
      </c>
      <c r="D19" s="4">
        <f>+C19+B19</f>
        <v>21500</v>
      </c>
      <c r="E19" s="4"/>
      <c r="F19" s="4"/>
      <c r="G19" s="4"/>
      <c r="H19" s="4"/>
      <c r="I19" s="4"/>
      <c r="J19" s="4"/>
      <c r="K19" s="4"/>
      <c r="L19" s="4"/>
    </row>
    <row r="20" spans="1:12" ht="18.600000000000001" customHeight="1" thickTop="1"/>
    <row r="21" spans="1:12" ht="18.600000000000001" customHeight="1">
      <c r="A21" s="1" t="s">
        <v>19</v>
      </c>
      <c r="B21" s="1">
        <v>45000</v>
      </c>
      <c r="C21" s="1">
        <v>80000</v>
      </c>
      <c r="D21" s="1">
        <f t="shared" ref="D21:D26" si="0">+C21+B21</f>
        <v>125000</v>
      </c>
    </row>
    <row r="22" spans="1:12" ht="18.600000000000001" customHeight="1">
      <c r="A22" s="1" t="s">
        <v>21</v>
      </c>
      <c r="B22" s="1">
        <f>+B5</f>
        <v>600</v>
      </c>
      <c r="C22" s="1">
        <f>+C5</f>
        <v>1800</v>
      </c>
      <c r="D22" s="1">
        <f t="shared" si="0"/>
        <v>2400</v>
      </c>
    </row>
    <row r="23" spans="1:12" ht="18.600000000000001" customHeight="1">
      <c r="A23" s="3" t="s">
        <v>20</v>
      </c>
      <c r="B23" s="1">
        <f>400*0.8</f>
        <v>320</v>
      </c>
      <c r="D23" s="1">
        <f t="shared" si="0"/>
        <v>320</v>
      </c>
    </row>
    <row r="24" spans="1:12" ht="18.600000000000001" customHeight="1">
      <c r="A24" s="3" t="s">
        <v>29</v>
      </c>
      <c r="B24" s="1">
        <f>-B21-B22-B23-B26+B28-B25</f>
        <v>-45670</v>
      </c>
      <c r="C24" s="1">
        <f>-C21-C22-C23-C26+C28-C25</f>
        <v>-80800</v>
      </c>
      <c r="D24" s="1">
        <f t="shared" si="0"/>
        <v>-126470</v>
      </c>
    </row>
    <row r="25" spans="1:12" ht="18.600000000000001" customHeight="1">
      <c r="A25" s="2" t="s">
        <v>26</v>
      </c>
      <c r="B25" s="1">
        <v>150</v>
      </c>
      <c r="C25" s="1">
        <v>200</v>
      </c>
      <c r="D25" s="1">
        <f t="shared" si="0"/>
        <v>350</v>
      </c>
    </row>
    <row r="26" spans="1:12" ht="18.600000000000001" customHeight="1">
      <c r="A26" s="1" t="s">
        <v>73</v>
      </c>
      <c r="B26" s="72">
        <f>-B28/75%*25%</f>
        <v>-100</v>
      </c>
      <c r="C26" s="72">
        <f>-C28/75%*25%</f>
        <v>-300</v>
      </c>
      <c r="D26" s="72">
        <f t="shared" si="0"/>
        <v>-400</v>
      </c>
      <c r="H26" s="72"/>
    </row>
    <row r="27" spans="1:12" ht="18.600000000000001" customHeight="1">
      <c r="A27" s="6" t="s">
        <v>14</v>
      </c>
    </row>
    <row r="28" spans="1:12" ht="18.600000000000001" customHeight="1" thickBot="1">
      <c r="A28" s="1" t="s">
        <v>24</v>
      </c>
      <c r="B28" s="4">
        <f>+B18</f>
        <v>300</v>
      </c>
      <c r="C28" s="4">
        <f>+C18</f>
        <v>900</v>
      </c>
      <c r="D28" s="4">
        <f>+C28+B28</f>
        <v>1200</v>
      </c>
      <c r="E28" s="4"/>
      <c r="F28" s="4"/>
      <c r="G28" s="4"/>
      <c r="H28" s="4"/>
      <c r="I28" s="4"/>
      <c r="J28" s="4"/>
      <c r="K28" s="4"/>
      <c r="L28" s="4"/>
    </row>
    <row r="29" spans="1:12" ht="18.600000000000001" customHeight="1" thickTop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E2" sqref="E2:M27"/>
    </sheetView>
  </sheetViews>
  <sheetFormatPr defaultRowHeight="12.75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1.42578125" style="1" customWidth="1"/>
    <col min="6" max="6" width="11.7109375" style="1" customWidth="1"/>
    <col min="7" max="7" width="11.28515625" style="1" customWidth="1"/>
    <col min="8" max="9" width="9.140625" style="1"/>
    <col min="10" max="10" width="10.85546875" style="1" customWidth="1"/>
    <col min="11" max="11" width="13.140625" style="1" customWidth="1"/>
    <col min="12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1" width="11.42578125" style="1" customWidth="1"/>
    <col min="262" max="262" width="11.7109375" style="1" customWidth="1"/>
    <col min="263" max="263" width="11.28515625" style="1" customWidth="1"/>
    <col min="264" max="265" width="9.140625" style="1"/>
    <col min="266" max="266" width="10.85546875" style="1" customWidth="1"/>
    <col min="267" max="267" width="13.140625" style="1" customWidth="1"/>
    <col min="268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7" width="11.42578125" style="1" customWidth="1"/>
    <col min="518" max="518" width="11.7109375" style="1" customWidth="1"/>
    <col min="519" max="519" width="11.28515625" style="1" customWidth="1"/>
    <col min="520" max="521" width="9.140625" style="1"/>
    <col min="522" max="522" width="10.85546875" style="1" customWidth="1"/>
    <col min="523" max="523" width="13.140625" style="1" customWidth="1"/>
    <col min="524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3" width="11.42578125" style="1" customWidth="1"/>
    <col min="774" max="774" width="11.7109375" style="1" customWidth="1"/>
    <col min="775" max="775" width="11.28515625" style="1" customWidth="1"/>
    <col min="776" max="777" width="9.140625" style="1"/>
    <col min="778" max="778" width="10.85546875" style="1" customWidth="1"/>
    <col min="779" max="779" width="13.140625" style="1" customWidth="1"/>
    <col min="780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29" width="11.42578125" style="1" customWidth="1"/>
    <col min="1030" max="1030" width="11.7109375" style="1" customWidth="1"/>
    <col min="1031" max="1031" width="11.28515625" style="1" customWidth="1"/>
    <col min="1032" max="1033" width="9.140625" style="1"/>
    <col min="1034" max="1034" width="10.85546875" style="1" customWidth="1"/>
    <col min="1035" max="1035" width="13.140625" style="1" customWidth="1"/>
    <col min="1036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5" width="11.42578125" style="1" customWidth="1"/>
    <col min="1286" max="1286" width="11.7109375" style="1" customWidth="1"/>
    <col min="1287" max="1287" width="11.28515625" style="1" customWidth="1"/>
    <col min="1288" max="1289" width="9.140625" style="1"/>
    <col min="1290" max="1290" width="10.85546875" style="1" customWidth="1"/>
    <col min="1291" max="1291" width="13.140625" style="1" customWidth="1"/>
    <col min="1292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1" width="11.42578125" style="1" customWidth="1"/>
    <col min="1542" max="1542" width="11.7109375" style="1" customWidth="1"/>
    <col min="1543" max="1543" width="11.28515625" style="1" customWidth="1"/>
    <col min="1544" max="1545" width="9.140625" style="1"/>
    <col min="1546" max="1546" width="10.85546875" style="1" customWidth="1"/>
    <col min="1547" max="1547" width="13.140625" style="1" customWidth="1"/>
    <col min="1548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7" width="11.42578125" style="1" customWidth="1"/>
    <col min="1798" max="1798" width="11.7109375" style="1" customWidth="1"/>
    <col min="1799" max="1799" width="11.28515625" style="1" customWidth="1"/>
    <col min="1800" max="1801" width="9.140625" style="1"/>
    <col min="1802" max="1802" width="10.85546875" style="1" customWidth="1"/>
    <col min="1803" max="1803" width="13.140625" style="1" customWidth="1"/>
    <col min="1804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3" width="11.42578125" style="1" customWidth="1"/>
    <col min="2054" max="2054" width="11.7109375" style="1" customWidth="1"/>
    <col min="2055" max="2055" width="11.28515625" style="1" customWidth="1"/>
    <col min="2056" max="2057" width="9.140625" style="1"/>
    <col min="2058" max="2058" width="10.85546875" style="1" customWidth="1"/>
    <col min="2059" max="2059" width="13.140625" style="1" customWidth="1"/>
    <col min="2060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09" width="11.42578125" style="1" customWidth="1"/>
    <col min="2310" max="2310" width="11.7109375" style="1" customWidth="1"/>
    <col min="2311" max="2311" width="11.28515625" style="1" customWidth="1"/>
    <col min="2312" max="2313" width="9.140625" style="1"/>
    <col min="2314" max="2314" width="10.85546875" style="1" customWidth="1"/>
    <col min="2315" max="2315" width="13.140625" style="1" customWidth="1"/>
    <col min="2316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5" width="11.42578125" style="1" customWidth="1"/>
    <col min="2566" max="2566" width="11.7109375" style="1" customWidth="1"/>
    <col min="2567" max="2567" width="11.28515625" style="1" customWidth="1"/>
    <col min="2568" max="2569" width="9.140625" style="1"/>
    <col min="2570" max="2570" width="10.85546875" style="1" customWidth="1"/>
    <col min="2571" max="2571" width="13.140625" style="1" customWidth="1"/>
    <col min="2572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1" width="11.42578125" style="1" customWidth="1"/>
    <col min="2822" max="2822" width="11.7109375" style="1" customWidth="1"/>
    <col min="2823" max="2823" width="11.28515625" style="1" customWidth="1"/>
    <col min="2824" max="2825" width="9.140625" style="1"/>
    <col min="2826" max="2826" width="10.85546875" style="1" customWidth="1"/>
    <col min="2827" max="2827" width="13.140625" style="1" customWidth="1"/>
    <col min="2828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7" width="11.42578125" style="1" customWidth="1"/>
    <col min="3078" max="3078" width="11.7109375" style="1" customWidth="1"/>
    <col min="3079" max="3079" width="11.28515625" style="1" customWidth="1"/>
    <col min="3080" max="3081" width="9.140625" style="1"/>
    <col min="3082" max="3082" width="10.85546875" style="1" customWidth="1"/>
    <col min="3083" max="3083" width="13.140625" style="1" customWidth="1"/>
    <col min="3084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3" width="11.42578125" style="1" customWidth="1"/>
    <col min="3334" max="3334" width="11.7109375" style="1" customWidth="1"/>
    <col min="3335" max="3335" width="11.28515625" style="1" customWidth="1"/>
    <col min="3336" max="3337" width="9.140625" style="1"/>
    <col min="3338" max="3338" width="10.85546875" style="1" customWidth="1"/>
    <col min="3339" max="3339" width="13.140625" style="1" customWidth="1"/>
    <col min="3340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89" width="11.42578125" style="1" customWidth="1"/>
    <col min="3590" max="3590" width="11.7109375" style="1" customWidth="1"/>
    <col min="3591" max="3591" width="11.28515625" style="1" customWidth="1"/>
    <col min="3592" max="3593" width="9.140625" style="1"/>
    <col min="3594" max="3594" width="10.85546875" style="1" customWidth="1"/>
    <col min="3595" max="3595" width="13.140625" style="1" customWidth="1"/>
    <col min="3596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5" width="11.42578125" style="1" customWidth="1"/>
    <col min="3846" max="3846" width="11.7109375" style="1" customWidth="1"/>
    <col min="3847" max="3847" width="11.28515625" style="1" customWidth="1"/>
    <col min="3848" max="3849" width="9.140625" style="1"/>
    <col min="3850" max="3850" width="10.85546875" style="1" customWidth="1"/>
    <col min="3851" max="3851" width="13.140625" style="1" customWidth="1"/>
    <col min="3852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1" width="11.42578125" style="1" customWidth="1"/>
    <col min="4102" max="4102" width="11.7109375" style="1" customWidth="1"/>
    <col min="4103" max="4103" width="11.28515625" style="1" customWidth="1"/>
    <col min="4104" max="4105" width="9.140625" style="1"/>
    <col min="4106" max="4106" width="10.85546875" style="1" customWidth="1"/>
    <col min="4107" max="4107" width="13.140625" style="1" customWidth="1"/>
    <col min="4108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7" width="11.42578125" style="1" customWidth="1"/>
    <col min="4358" max="4358" width="11.7109375" style="1" customWidth="1"/>
    <col min="4359" max="4359" width="11.28515625" style="1" customWidth="1"/>
    <col min="4360" max="4361" width="9.140625" style="1"/>
    <col min="4362" max="4362" width="10.85546875" style="1" customWidth="1"/>
    <col min="4363" max="4363" width="13.140625" style="1" customWidth="1"/>
    <col min="4364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3" width="11.42578125" style="1" customWidth="1"/>
    <col min="4614" max="4614" width="11.7109375" style="1" customWidth="1"/>
    <col min="4615" max="4615" width="11.28515625" style="1" customWidth="1"/>
    <col min="4616" max="4617" width="9.140625" style="1"/>
    <col min="4618" max="4618" width="10.85546875" style="1" customWidth="1"/>
    <col min="4619" max="4619" width="13.140625" style="1" customWidth="1"/>
    <col min="4620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69" width="11.42578125" style="1" customWidth="1"/>
    <col min="4870" max="4870" width="11.7109375" style="1" customWidth="1"/>
    <col min="4871" max="4871" width="11.28515625" style="1" customWidth="1"/>
    <col min="4872" max="4873" width="9.140625" style="1"/>
    <col min="4874" max="4874" width="10.85546875" style="1" customWidth="1"/>
    <col min="4875" max="4875" width="13.140625" style="1" customWidth="1"/>
    <col min="4876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5" width="11.42578125" style="1" customWidth="1"/>
    <col min="5126" max="5126" width="11.7109375" style="1" customWidth="1"/>
    <col min="5127" max="5127" width="11.28515625" style="1" customWidth="1"/>
    <col min="5128" max="5129" width="9.140625" style="1"/>
    <col min="5130" max="5130" width="10.85546875" style="1" customWidth="1"/>
    <col min="5131" max="5131" width="13.140625" style="1" customWidth="1"/>
    <col min="5132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1" width="11.42578125" style="1" customWidth="1"/>
    <col min="5382" max="5382" width="11.7109375" style="1" customWidth="1"/>
    <col min="5383" max="5383" width="11.28515625" style="1" customWidth="1"/>
    <col min="5384" max="5385" width="9.140625" style="1"/>
    <col min="5386" max="5386" width="10.85546875" style="1" customWidth="1"/>
    <col min="5387" max="5387" width="13.140625" style="1" customWidth="1"/>
    <col min="5388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7" width="11.42578125" style="1" customWidth="1"/>
    <col min="5638" max="5638" width="11.7109375" style="1" customWidth="1"/>
    <col min="5639" max="5639" width="11.28515625" style="1" customWidth="1"/>
    <col min="5640" max="5641" width="9.140625" style="1"/>
    <col min="5642" max="5642" width="10.85546875" style="1" customWidth="1"/>
    <col min="5643" max="5643" width="13.140625" style="1" customWidth="1"/>
    <col min="5644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3" width="11.42578125" style="1" customWidth="1"/>
    <col min="5894" max="5894" width="11.7109375" style="1" customWidth="1"/>
    <col min="5895" max="5895" width="11.28515625" style="1" customWidth="1"/>
    <col min="5896" max="5897" width="9.140625" style="1"/>
    <col min="5898" max="5898" width="10.85546875" style="1" customWidth="1"/>
    <col min="5899" max="5899" width="13.140625" style="1" customWidth="1"/>
    <col min="5900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49" width="11.42578125" style="1" customWidth="1"/>
    <col min="6150" max="6150" width="11.7109375" style="1" customWidth="1"/>
    <col min="6151" max="6151" width="11.28515625" style="1" customWidth="1"/>
    <col min="6152" max="6153" width="9.140625" style="1"/>
    <col min="6154" max="6154" width="10.85546875" style="1" customWidth="1"/>
    <col min="6155" max="6155" width="13.140625" style="1" customWidth="1"/>
    <col min="6156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5" width="11.42578125" style="1" customWidth="1"/>
    <col min="6406" max="6406" width="11.7109375" style="1" customWidth="1"/>
    <col min="6407" max="6407" width="11.28515625" style="1" customWidth="1"/>
    <col min="6408" max="6409" width="9.140625" style="1"/>
    <col min="6410" max="6410" width="10.85546875" style="1" customWidth="1"/>
    <col min="6411" max="6411" width="13.140625" style="1" customWidth="1"/>
    <col min="6412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1" width="11.42578125" style="1" customWidth="1"/>
    <col min="6662" max="6662" width="11.7109375" style="1" customWidth="1"/>
    <col min="6663" max="6663" width="11.28515625" style="1" customWidth="1"/>
    <col min="6664" max="6665" width="9.140625" style="1"/>
    <col min="6666" max="6666" width="10.85546875" style="1" customWidth="1"/>
    <col min="6667" max="6667" width="13.140625" style="1" customWidth="1"/>
    <col min="6668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7" width="11.42578125" style="1" customWidth="1"/>
    <col min="6918" max="6918" width="11.7109375" style="1" customWidth="1"/>
    <col min="6919" max="6919" width="11.28515625" style="1" customWidth="1"/>
    <col min="6920" max="6921" width="9.140625" style="1"/>
    <col min="6922" max="6922" width="10.85546875" style="1" customWidth="1"/>
    <col min="6923" max="6923" width="13.140625" style="1" customWidth="1"/>
    <col min="6924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3" width="11.42578125" style="1" customWidth="1"/>
    <col min="7174" max="7174" width="11.7109375" style="1" customWidth="1"/>
    <col min="7175" max="7175" width="11.28515625" style="1" customWidth="1"/>
    <col min="7176" max="7177" width="9.140625" style="1"/>
    <col min="7178" max="7178" width="10.85546875" style="1" customWidth="1"/>
    <col min="7179" max="7179" width="13.140625" style="1" customWidth="1"/>
    <col min="7180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29" width="11.42578125" style="1" customWidth="1"/>
    <col min="7430" max="7430" width="11.7109375" style="1" customWidth="1"/>
    <col min="7431" max="7431" width="11.28515625" style="1" customWidth="1"/>
    <col min="7432" max="7433" width="9.140625" style="1"/>
    <col min="7434" max="7434" width="10.85546875" style="1" customWidth="1"/>
    <col min="7435" max="7435" width="13.140625" style="1" customWidth="1"/>
    <col min="7436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5" width="11.42578125" style="1" customWidth="1"/>
    <col min="7686" max="7686" width="11.7109375" style="1" customWidth="1"/>
    <col min="7687" max="7687" width="11.28515625" style="1" customWidth="1"/>
    <col min="7688" max="7689" width="9.140625" style="1"/>
    <col min="7690" max="7690" width="10.85546875" style="1" customWidth="1"/>
    <col min="7691" max="7691" width="13.140625" style="1" customWidth="1"/>
    <col min="7692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1" width="11.42578125" style="1" customWidth="1"/>
    <col min="7942" max="7942" width="11.7109375" style="1" customWidth="1"/>
    <col min="7943" max="7943" width="11.28515625" style="1" customWidth="1"/>
    <col min="7944" max="7945" width="9.140625" style="1"/>
    <col min="7946" max="7946" width="10.85546875" style="1" customWidth="1"/>
    <col min="7947" max="7947" width="13.140625" style="1" customWidth="1"/>
    <col min="7948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7" width="11.42578125" style="1" customWidth="1"/>
    <col min="8198" max="8198" width="11.7109375" style="1" customWidth="1"/>
    <col min="8199" max="8199" width="11.28515625" style="1" customWidth="1"/>
    <col min="8200" max="8201" width="9.140625" style="1"/>
    <col min="8202" max="8202" width="10.85546875" style="1" customWidth="1"/>
    <col min="8203" max="8203" width="13.140625" style="1" customWidth="1"/>
    <col min="8204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3" width="11.42578125" style="1" customWidth="1"/>
    <col min="8454" max="8454" width="11.7109375" style="1" customWidth="1"/>
    <col min="8455" max="8455" width="11.28515625" style="1" customWidth="1"/>
    <col min="8456" max="8457" width="9.140625" style="1"/>
    <col min="8458" max="8458" width="10.85546875" style="1" customWidth="1"/>
    <col min="8459" max="8459" width="13.140625" style="1" customWidth="1"/>
    <col min="8460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09" width="11.42578125" style="1" customWidth="1"/>
    <col min="8710" max="8710" width="11.7109375" style="1" customWidth="1"/>
    <col min="8711" max="8711" width="11.28515625" style="1" customWidth="1"/>
    <col min="8712" max="8713" width="9.140625" style="1"/>
    <col min="8714" max="8714" width="10.85546875" style="1" customWidth="1"/>
    <col min="8715" max="8715" width="13.140625" style="1" customWidth="1"/>
    <col min="8716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5" width="11.42578125" style="1" customWidth="1"/>
    <col min="8966" max="8966" width="11.7109375" style="1" customWidth="1"/>
    <col min="8967" max="8967" width="11.28515625" style="1" customWidth="1"/>
    <col min="8968" max="8969" width="9.140625" style="1"/>
    <col min="8970" max="8970" width="10.85546875" style="1" customWidth="1"/>
    <col min="8971" max="8971" width="13.140625" style="1" customWidth="1"/>
    <col min="8972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1" width="11.42578125" style="1" customWidth="1"/>
    <col min="9222" max="9222" width="11.7109375" style="1" customWidth="1"/>
    <col min="9223" max="9223" width="11.28515625" style="1" customWidth="1"/>
    <col min="9224" max="9225" width="9.140625" style="1"/>
    <col min="9226" max="9226" width="10.85546875" style="1" customWidth="1"/>
    <col min="9227" max="9227" width="13.140625" style="1" customWidth="1"/>
    <col min="9228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7" width="11.42578125" style="1" customWidth="1"/>
    <col min="9478" max="9478" width="11.7109375" style="1" customWidth="1"/>
    <col min="9479" max="9479" width="11.28515625" style="1" customWidth="1"/>
    <col min="9480" max="9481" width="9.140625" style="1"/>
    <col min="9482" max="9482" width="10.85546875" style="1" customWidth="1"/>
    <col min="9483" max="9483" width="13.140625" style="1" customWidth="1"/>
    <col min="9484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3" width="11.42578125" style="1" customWidth="1"/>
    <col min="9734" max="9734" width="11.7109375" style="1" customWidth="1"/>
    <col min="9735" max="9735" width="11.28515625" style="1" customWidth="1"/>
    <col min="9736" max="9737" width="9.140625" style="1"/>
    <col min="9738" max="9738" width="10.85546875" style="1" customWidth="1"/>
    <col min="9739" max="9739" width="13.140625" style="1" customWidth="1"/>
    <col min="9740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89" width="11.42578125" style="1" customWidth="1"/>
    <col min="9990" max="9990" width="11.7109375" style="1" customWidth="1"/>
    <col min="9991" max="9991" width="11.28515625" style="1" customWidth="1"/>
    <col min="9992" max="9993" width="9.140625" style="1"/>
    <col min="9994" max="9994" width="10.85546875" style="1" customWidth="1"/>
    <col min="9995" max="9995" width="13.140625" style="1" customWidth="1"/>
    <col min="9996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5" width="11.42578125" style="1" customWidth="1"/>
    <col min="10246" max="10246" width="11.7109375" style="1" customWidth="1"/>
    <col min="10247" max="10247" width="11.28515625" style="1" customWidth="1"/>
    <col min="10248" max="10249" width="9.140625" style="1"/>
    <col min="10250" max="10250" width="10.85546875" style="1" customWidth="1"/>
    <col min="10251" max="10251" width="13.140625" style="1" customWidth="1"/>
    <col min="10252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1" width="11.42578125" style="1" customWidth="1"/>
    <col min="10502" max="10502" width="11.7109375" style="1" customWidth="1"/>
    <col min="10503" max="10503" width="11.28515625" style="1" customWidth="1"/>
    <col min="10504" max="10505" width="9.140625" style="1"/>
    <col min="10506" max="10506" width="10.85546875" style="1" customWidth="1"/>
    <col min="10507" max="10507" width="13.140625" style="1" customWidth="1"/>
    <col min="10508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7" width="11.42578125" style="1" customWidth="1"/>
    <col min="10758" max="10758" width="11.7109375" style="1" customWidth="1"/>
    <col min="10759" max="10759" width="11.28515625" style="1" customWidth="1"/>
    <col min="10760" max="10761" width="9.140625" style="1"/>
    <col min="10762" max="10762" width="10.85546875" style="1" customWidth="1"/>
    <col min="10763" max="10763" width="13.140625" style="1" customWidth="1"/>
    <col min="10764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3" width="11.42578125" style="1" customWidth="1"/>
    <col min="11014" max="11014" width="11.7109375" style="1" customWidth="1"/>
    <col min="11015" max="11015" width="11.28515625" style="1" customWidth="1"/>
    <col min="11016" max="11017" width="9.140625" style="1"/>
    <col min="11018" max="11018" width="10.85546875" style="1" customWidth="1"/>
    <col min="11019" max="11019" width="13.140625" style="1" customWidth="1"/>
    <col min="11020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69" width="11.42578125" style="1" customWidth="1"/>
    <col min="11270" max="11270" width="11.7109375" style="1" customWidth="1"/>
    <col min="11271" max="11271" width="11.28515625" style="1" customWidth="1"/>
    <col min="11272" max="11273" width="9.140625" style="1"/>
    <col min="11274" max="11274" width="10.85546875" style="1" customWidth="1"/>
    <col min="11275" max="11275" width="13.140625" style="1" customWidth="1"/>
    <col min="11276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5" width="11.42578125" style="1" customWidth="1"/>
    <col min="11526" max="11526" width="11.7109375" style="1" customWidth="1"/>
    <col min="11527" max="11527" width="11.28515625" style="1" customWidth="1"/>
    <col min="11528" max="11529" width="9.140625" style="1"/>
    <col min="11530" max="11530" width="10.85546875" style="1" customWidth="1"/>
    <col min="11531" max="11531" width="13.140625" style="1" customWidth="1"/>
    <col min="11532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1" width="11.42578125" style="1" customWidth="1"/>
    <col min="11782" max="11782" width="11.7109375" style="1" customWidth="1"/>
    <col min="11783" max="11783" width="11.28515625" style="1" customWidth="1"/>
    <col min="11784" max="11785" width="9.140625" style="1"/>
    <col min="11786" max="11786" width="10.85546875" style="1" customWidth="1"/>
    <col min="11787" max="11787" width="13.140625" style="1" customWidth="1"/>
    <col min="11788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7" width="11.42578125" style="1" customWidth="1"/>
    <col min="12038" max="12038" width="11.7109375" style="1" customWidth="1"/>
    <col min="12039" max="12039" width="11.28515625" style="1" customWidth="1"/>
    <col min="12040" max="12041" width="9.140625" style="1"/>
    <col min="12042" max="12042" width="10.85546875" style="1" customWidth="1"/>
    <col min="12043" max="12043" width="13.140625" style="1" customWidth="1"/>
    <col min="12044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3" width="11.42578125" style="1" customWidth="1"/>
    <col min="12294" max="12294" width="11.7109375" style="1" customWidth="1"/>
    <col min="12295" max="12295" width="11.28515625" style="1" customWidth="1"/>
    <col min="12296" max="12297" width="9.140625" style="1"/>
    <col min="12298" max="12298" width="10.85546875" style="1" customWidth="1"/>
    <col min="12299" max="12299" width="13.140625" style="1" customWidth="1"/>
    <col min="12300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49" width="11.42578125" style="1" customWidth="1"/>
    <col min="12550" max="12550" width="11.7109375" style="1" customWidth="1"/>
    <col min="12551" max="12551" width="11.28515625" style="1" customWidth="1"/>
    <col min="12552" max="12553" width="9.140625" style="1"/>
    <col min="12554" max="12554" width="10.85546875" style="1" customWidth="1"/>
    <col min="12555" max="12555" width="13.140625" style="1" customWidth="1"/>
    <col min="12556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5" width="11.42578125" style="1" customWidth="1"/>
    <col min="12806" max="12806" width="11.7109375" style="1" customWidth="1"/>
    <col min="12807" max="12807" width="11.28515625" style="1" customWidth="1"/>
    <col min="12808" max="12809" width="9.140625" style="1"/>
    <col min="12810" max="12810" width="10.85546875" style="1" customWidth="1"/>
    <col min="12811" max="12811" width="13.140625" style="1" customWidth="1"/>
    <col min="12812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1" width="11.42578125" style="1" customWidth="1"/>
    <col min="13062" max="13062" width="11.7109375" style="1" customWidth="1"/>
    <col min="13063" max="13063" width="11.28515625" style="1" customWidth="1"/>
    <col min="13064" max="13065" width="9.140625" style="1"/>
    <col min="13066" max="13066" width="10.85546875" style="1" customWidth="1"/>
    <col min="13067" max="13067" width="13.140625" style="1" customWidth="1"/>
    <col min="13068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7" width="11.42578125" style="1" customWidth="1"/>
    <col min="13318" max="13318" width="11.7109375" style="1" customWidth="1"/>
    <col min="13319" max="13319" width="11.28515625" style="1" customWidth="1"/>
    <col min="13320" max="13321" width="9.140625" style="1"/>
    <col min="13322" max="13322" width="10.85546875" style="1" customWidth="1"/>
    <col min="13323" max="13323" width="13.140625" style="1" customWidth="1"/>
    <col min="13324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3" width="11.42578125" style="1" customWidth="1"/>
    <col min="13574" max="13574" width="11.7109375" style="1" customWidth="1"/>
    <col min="13575" max="13575" width="11.28515625" style="1" customWidth="1"/>
    <col min="13576" max="13577" width="9.140625" style="1"/>
    <col min="13578" max="13578" width="10.85546875" style="1" customWidth="1"/>
    <col min="13579" max="13579" width="13.140625" style="1" customWidth="1"/>
    <col min="13580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29" width="11.42578125" style="1" customWidth="1"/>
    <col min="13830" max="13830" width="11.7109375" style="1" customWidth="1"/>
    <col min="13831" max="13831" width="11.28515625" style="1" customWidth="1"/>
    <col min="13832" max="13833" width="9.140625" style="1"/>
    <col min="13834" max="13834" width="10.85546875" style="1" customWidth="1"/>
    <col min="13835" max="13835" width="13.140625" style="1" customWidth="1"/>
    <col min="13836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5" width="11.42578125" style="1" customWidth="1"/>
    <col min="14086" max="14086" width="11.7109375" style="1" customWidth="1"/>
    <col min="14087" max="14087" width="11.28515625" style="1" customWidth="1"/>
    <col min="14088" max="14089" width="9.140625" style="1"/>
    <col min="14090" max="14090" width="10.85546875" style="1" customWidth="1"/>
    <col min="14091" max="14091" width="13.140625" style="1" customWidth="1"/>
    <col min="14092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1" width="11.42578125" style="1" customWidth="1"/>
    <col min="14342" max="14342" width="11.7109375" style="1" customWidth="1"/>
    <col min="14343" max="14343" width="11.28515625" style="1" customWidth="1"/>
    <col min="14344" max="14345" width="9.140625" style="1"/>
    <col min="14346" max="14346" width="10.85546875" style="1" customWidth="1"/>
    <col min="14347" max="14347" width="13.140625" style="1" customWidth="1"/>
    <col min="14348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7" width="11.42578125" style="1" customWidth="1"/>
    <col min="14598" max="14598" width="11.7109375" style="1" customWidth="1"/>
    <col min="14599" max="14599" width="11.28515625" style="1" customWidth="1"/>
    <col min="14600" max="14601" width="9.140625" style="1"/>
    <col min="14602" max="14602" width="10.85546875" style="1" customWidth="1"/>
    <col min="14603" max="14603" width="13.140625" style="1" customWidth="1"/>
    <col min="14604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3" width="11.42578125" style="1" customWidth="1"/>
    <col min="14854" max="14854" width="11.7109375" style="1" customWidth="1"/>
    <col min="14855" max="14855" width="11.28515625" style="1" customWidth="1"/>
    <col min="14856" max="14857" width="9.140625" style="1"/>
    <col min="14858" max="14858" width="10.85546875" style="1" customWidth="1"/>
    <col min="14859" max="14859" width="13.140625" style="1" customWidth="1"/>
    <col min="14860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09" width="11.42578125" style="1" customWidth="1"/>
    <col min="15110" max="15110" width="11.7109375" style="1" customWidth="1"/>
    <col min="15111" max="15111" width="11.28515625" style="1" customWidth="1"/>
    <col min="15112" max="15113" width="9.140625" style="1"/>
    <col min="15114" max="15114" width="10.85546875" style="1" customWidth="1"/>
    <col min="15115" max="15115" width="13.140625" style="1" customWidth="1"/>
    <col min="15116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5" width="11.42578125" style="1" customWidth="1"/>
    <col min="15366" max="15366" width="11.7109375" style="1" customWidth="1"/>
    <col min="15367" max="15367" width="11.28515625" style="1" customWidth="1"/>
    <col min="15368" max="15369" width="9.140625" style="1"/>
    <col min="15370" max="15370" width="10.85546875" style="1" customWidth="1"/>
    <col min="15371" max="15371" width="13.140625" style="1" customWidth="1"/>
    <col min="15372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1" width="11.42578125" style="1" customWidth="1"/>
    <col min="15622" max="15622" width="11.7109375" style="1" customWidth="1"/>
    <col min="15623" max="15623" width="11.28515625" style="1" customWidth="1"/>
    <col min="15624" max="15625" width="9.140625" style="1"/>
    <col min="15626" max="15626" width="10.85546875" style="1" customWidth="1"/>
    <col min="15627" max="15627" width="13.140625" style="1" customWidth="1"/>
    <col min="15628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7" width="11.42578125" style="1" customWidth="1"/>
    <col min="15878" max="15878" width="11.7109375" style="1" customWidth="1"/>
    <col min="15879" max="15879" width="11.28515625" style="1" customWidth="1"/>
    <col min="15880" max="15881" width="9.140625" style="1"/>
    <col min="15882" max="15882" width="10.85546875" style="1" customWidth="1"/>
    <col min="15883" max="15883" width="13.140625" style="1" customWidth="1"/>
    <col min="15884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3" width="11.42578125" style="1" customWidth="1"/>
    <col min="16134" max="16134" width="11.7109375" style="1" customWidth="1"/>
    <col min="16135" max="16135" width="11.28515625" style="1" customWidth="1"/>
    <col min="16136" max="16137" width="9.140625" style="1"/>
    <col min="16138" max="16138" width="10.85546875" style="1" customWidth="1"/>
    <col min="16139" max="16139" width="13.140625" style="1" customWidth="1"/>
    <col min="16140" max="16384" width="9.140625" style="1"/>
  </cols>
  <sheetData>
    <row r="1" spans="1:11">
      <c r="B1" s="17" t="s">
        <v>0</v>
      </c>
      <c r="C1" s="18" t="s">
        <v>1</v>
      </c>
      <c r="D1" s="21" t="s">
        <v>2</v>
      </c>
      <c r="E1" s="8"/>
      <c r="F1" s="9"/>
      <c r="G1" s="11" t="s">
        <v>3</v>
      </c>
      <c r="H1" s="9"/>
      <c r="I1" s="9"/>
      <c r="J1" s="10"/>
      <c r="K1" s="12" t="s">
        <v>4</v>
      </c>
    </row>
    <row r="2" spans="1:11">
      <c r="B2" s="19"/>
      <c r="C2" s="20"/>
      <c r="D2" s="22"/>
      <c r="E2" s="14"/>
      <c r="F2" s="15"/>
      <c r="G2" s="24"/>
      <c r="H2" s="15"/>
      <c r="I2" s="24"/>
      <c r="J2" s="16"/>
      <c r="K2" s="13"/>
    </row>
    <row r="4" spans="1:11">
      <c r="A4" s="1" t="s">
        <v>5</v>
      </c>
      <c r="B4" s="1">
        <v>1200</v>
      </c>
      <c r="C4" s="1">
        <v>800</v>
      </c>
      <c r="D4" s="1">
        <f>+C4+B4</f>
        <v>2000</v>
      </c>
    </row>
    <row r="5" spans="1:11">
      <c r="A5" s="1" t="s">
        <v>6</v>
      </c>
      <c r="B5" s="1">
        <v>300</v>
      </c>
      <c r="C5" s="1">
        <v>900</v>
      </c>
      <c r="D5" s="1">
        <f>+C5+B5</f>
        <v>1200</v>
      </c>
    </row>
    <row r="6" spans="1:11">
      <c r="A6" s="1" t="s">
        <v>7</v>
      </c>
      <c r="B6" s="1">
        <v>500</v>
      </c>
      <c r="C6" s="1">
        <v>1600</v>
      </c>
      <c r="D6" s="1">
        <f>+C6+B6</f>
        <v>2100</v>
      </c>
    </row>
    <row r="7" spans="1:11">
      <c r="A7" s="6" t="s">
        <v>8</v>
      </c>
    </row>
    <row r="8" spans="1:11">
      <c r="A8" s="3" t="s">
        <v>25</v>
      </c>
      <c r="B8" s="1">
        <v>3000</v>
      </c>
      <c r="D8" s="1">
        <f>+C8+B8</f>
        <v>3000</v>
      </c>
    </row>
    <row r="9" spans="1:11" ht="13.5" thickBot="1">
      <c r="A9" s="1" t="s">
        <v>10</v>
      </c>
      <c r="B9" s="4">
        <f>SUM(B4:B8)</f>
        <v>5000</v>
      </c>
      <c r="C9" s="4">
        <f>SUM(C4:C8)</f>
        <v>3300</v>
      </c>
      <c r="D9" s="4">
        <f>+C9+B9</f>
        <v>8300</v>
      </c>
      <c r="E9" s="4"/>
      <c r="F9" s="4"/>
      <c r="G9" s="4"/>
      <c r="H9" s="4"/>
      <c r="I9" s="4"/>
      <c r="J9" s="4"/>
      <c r="K9" s="4"/>
    </row>
    <row r="10" spans="1:11" ht="13.5" thickTop="1"/>
    <row r="11" spans="1:11">
      <c r="A11" s="1" t="s">
        <v>11</v>
      </c>
      <c r="B11" s="1">
        <f>+B18-SUM(B12:B17)</f>
        <v>3450</v>
      </c>
      <c r="C11" s="1">
        <f>+C18-SUM(C12:C17)</f>
        <v>2000</v>
      </c>
      <c r="D11" s="1">
        <f>+C11+B11</f>
        <v>5450</v>
      </c>
    </row>
    <row r="12" spans="1:11">
      <c r="A12" s="1" t="s">
        <v>12</v>
      </c>
      <c r="B12" s="1">
        <v>200</v>
      </c>
      <c r="C12" s="1">
        <v>100</v>
      </c>
      <c r="D12" s="1">
        <f>+C12+B12</f>
        <v>300</v>
      </c>
    </row>
    <row r="13" spans="1:11" s="6" customFormat="1">
      <c r="A13" s="5" t="s">
        <v>13</v>
      </c>
      <c r="F13" s="7"/>
      <c r="K13" s="1"/>
    </row>
    <row r="14" spans="1:11" s="6" customFormat="1">
      <c r="A14" s="6" t="s">
        <v>14</v>
      </c>
      <c r="J14" s="7"/>
      <c r="K14" s="1"/>
    </row>
    <row r="15" spans="1:11">
      <c r="A15" s="1" t="s">
        <v>15</v>
      </c>
      <c r="B15" s="1">
        <v>1000</v>
      </c>
      <c r="C15" s="1">
        <v>200</v>
      </c>
      <c r="D15" s="1">
        <f>+C15+B15</f>
        <v>1200</v>
      </c>
    </row>
    <row r="16" spans="1:11">
      <c r="A16" s="1" t="s">
        <v>16</v>
      </c>
      <c r="B16" s="1">
        <v>200</v>
      </c>
      <c r="C16" s="1">
        <v>600</v>
      </c>
      <c r="D16" s="1">
        <f>+C16+B16</f>
        <v>800</v>
      </c>
    </row>
    <row r="17" spans="1:11">
      <c r="A17" s="1" t="s">
        <v>17</v>
      </c>
      <c r="B17" s="1">
        <v>150</v>
      </c>
      <c r="C17" s="1">
        <v>400</v>
      </c>
      <c r="D17" s="1">
        <f>+C17+B17</f>
        <v>550</v>
      </c>
    </row>
    <row r="18" spans="1:11" ht="13.5" thickBot="1">
      <c r="A18" s="1" t="s">
        <v>18</v>
      </c>
      <c r="B18" s="4">
        <f>+B9</f>
        <v>5000</v>
      </c>
      <c r="C18" s="4">
        <f>+C9</f>
        <v>3300</v>
      </c>
      <c r="D18" s="4">
        <f>+C18+B18</f>
        <v>8300</v>
      </c>
      <c r="E18" s="4"/>
      <c r="F18" s="4"/>
      <c r="G18" s="4"/>
      <c r="H18" s="4"/>
      <c r="I18" s="4"/>
      <c r="J18" s="4"/>
      <c r="K18" s="4"/>
    </row>
    <row r="19" spans="1:11" ht="13.5" thickTop="1"/>
    <row r="20" spans="1:11">
      <c r="A20" s="1" t="s">
        <v>19</v>
      </c>
      <c r="B20" s="1">
        <v>1000</v>
      </c>
      <c r="C20" s="1">
        <v>6000</v>
      </c>
      <c r="D20" s="1">
        <f t="shared" ref="D20:D25" si="0">+C20+B20</f>
        <v>7000</v>
      </c>
    </row>
    <row r="21" spans="1:11">
      <c r="A21" s="3" t="s">
        <v>20</v>
      </c>
      <c r="B21" s="1">
        <v>120</v>
      </c>
      <c r="D21" s="1">
        <f t="shared" si="0"/>
        <v>120</v>
      </c>
    </row>
    <row r="22" spans="1:11">
      <c r="A22" s="2" t="s">
        <v>21</v>
      </c>
      <c r="B22" s="1">
        <f>+B5</f>
        <v>300</v>
      </c>
      <c r="C22" s="1">
        <f>+C5</f>
        <v>900</v>
      </c>
      <c r="D22" s="1">
        <f t="shared" si="0"/>
        <v>1200</v>
      </c>
    </row>
    <row r="23" spans="1:11">
      <c r="A23" s="3" t="s">
        <v>22</v>
      </c>
      <c r="B23" s="1">
        <f>-B20-B21-B25+B27-B22-B24</f>
        <v>-1320</v>
      </c>
      <c r="C23" s="1">
        <f>-C20-C21-C25+C27-C22-C24</f>
        <v>-7100</v>
      </c>
      <c r="D23" s="1">
        <f t="shared" si="0"/>
        <v>-8420</v>
      </c>
    </row>
    <row r="24" spans="1:11">
      <c r="A24" s="2" t="s">
        <v>26</v>
      </c>
      <c r="B24" s="1">
        <v>200</v>
      </c>
      <c r="C24" s="1">
        <v>1000</v>
      </c>
      <c r="D24" s="1">
        <f t="shared" si="0"/>
        <v>1200</v>
      </c>
    </row>
    <row r="25" spans="1:11">
      <c r="A25" s="1" t="s">
        <v>23</v>
      </c>
      <c r="B25" s="1">
        <f>-B27</f>
        <v>-150</v>
      </c>
      <c r="C25" s="1">
        <f>-C27</f>
        <v>-400</v>
      </c>
      <c r="D25" s="1">
        <f t="shared" si="0"/>
        <v>-550</v>
      </c>
    </row>
    <row r="26" spans="1:11">
      <c r="A26" s="6" t="s">
        <v>14</v>
      </c>
    </row>
    <row r="27" spans="1:11" ht="13.5" thickBot="1">
      <c r="A27" s="1" t="s">
        <v>24</v>
      </c>
      <c r="B27" s="4">
        <f>+B17</f>
        <v>150</v>
      </c>
      <c r="C27" s="4">
        <f>+C17</f>
        <v>400</v>
      </c>
      <c r="D27" s="4">
        <f>+C27+B27</f>
        <v>550</v>
      </c>
      <c r="E27" s="4"/>
      <c r="F27" s="4"/>
      <c r="G27" s="4"/>
      <c r="H27" s="4"/>
      <c r="I27" s="4"/>
      <c r="J27" s="4"/>
      <c r="K27" s="4"/>
    </row>
    <row r="28" spans="1:11" ht="13.5" thickTop="1"/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38"/>
  <sheetViews>
    <sheetView topLeftCell="A25" workbookViewId="0">
      <selection activeCell="A30" sqref="A30:XFD37"/>
    </sheetView>
  </sheetViews>
  <sheetFormatPr defaultRowHeight="18.600000000000001" customHeight="1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7" width="16.42578125" style="1" customWidth="1"/>
    <col min="8" max="8" width="17.7109375" style="1" customWidth="1"/>
    <col min="9" max="12" width="16.425781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3" width="16.42578125" style="1" customWidth="1"/>
    <col min="264" max="264" width="17.7109375" style="1" customWidth="1"/>
    <col min="265" max="268" width="16.425781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9" width="16.42578125" style="1" customWidth="1"/>
    <col min="520" max="520" width="17.7109375" style="1" customWidth="1"/>
    <col min="521" max="524" width="16.425781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5" width="16.42578125" style="1" customWidth="1"/>
    <col min="776" max="776" width="17.7109375" style="1" customWidth="1"/>
    <col min="777" max="780" width="16.425781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1" width="16.42578125" style="1" customWidth="1"/>
    <col min="1032" max="1032" width="17.7109375" style="1" customWidth="1"/>
    <col min="1033" max="1036" width="16.425781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7" width="16.42578125" style="1" customWidth="1"/>
    <col min="1288" max="1288" width="17.7109375" style="1" customWidth="1"/>
    <col min="1289" max="1292" width="16.425781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3" width="16.42578125" style="1" customWidth="1"/>
    <col min="1544" max="1544" width="17.7109375" style="1" customWidth="1"/>
    <col min="1545" max="1548" width="16.425781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9" width="16.42578125" style="1" customWidth="1"/>
    <col min="1800" max="1800" width="17.7109375" style="1" customWidth="1"/>
    <col min="1801" max="1804" width="16.425781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5" width="16.42578125" style="1" customWidth="1"/>
    <col min="2056" max="2056" width="17.7109375" style="1" customWidth="1"/>
    <col min="2057" max="2060" width="16.425781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1" width="16.42578125" style="1" customWidth="1"/>
    <col min="2312" max="2312" width="17.7109375" style="1" customWidth="1"/>
    <col min="2313" max="2316" width="16.425781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7" width="16.42578125" style="1" customWidth="1"/>
    <col min="2568" max="2568" width="17.7109375" style="1" customWidth="1"/>
    <col min="2569" max="2572" width="16.425781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3" width="16.42578125" style="1" customWidth="1"/>
    <col min="2824" max="2824" width="17.7109375" style="1" customWidth="1"/>
    <col min="2825" max="2828" width="16.425781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9" width="16.42578125" style="1" customWidth="1"/>
    <col min="3080" max="3080" width="17.7109375" style="1" customWidth="1"/>
    <col min="3081" max="3084" width="16.425781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5" width="16.42578125" style="1" customWidth="1"/>
    <col min="3336" max="3336" width="17.7109375" style="1" customWidth="1"/>
    <col min="3337" max="3340" width="16.425781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1" width="16.42578125" style="1" customWidth="1"/>
    <col min="3592" max="3592" width="17.7109375" style="1" customWidth="1"/>
    <col min="3593" max="3596" width="16.425781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7" width="16.42578125" style="1" customWidth="1"/>
    <col min="3848" max="3848" width="17.7109375" style="1" customWidth="1"/>
    <col min="3849" max="3852" width="16.425781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3" width="16.42578125" style="1" customWidth="1"/>
    <col min="4104" max="4104" width="17.7109375" style="1" customWidth="1"/>
    <col min="4105" max="4108" width="16.425781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9" width="16.42578125" style="1" customWidth="1"/>
    <col min="4360" max="4360" width="17.7109375" style="1" customWidth="1"/>
    <col min="4361" max="4364" width="16.425781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5" width="16.42578125" style="1" customWidth="1"/>
    <col min="4616" max="4616" width="17.7109375" style="1" customWidth="1"/>
    <col min="4617" max="4620" width="16.425781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1" width="16.42578125" style="1" customWidth="1"/>
    <col min="4872" max="4872" width="17.7109375" style="1" customWidth="1"/>
    <col min="4873" max="4876" width="16.425781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7" width="16.42578125" style="1" customWidth="1"/>
    <col min="5128" max="5128" width="17.7109375" style="1" customWidth="1"/>
    <col min="5129" max="5132" width="16.425781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3" width="16.42578125" style="1" customWidth="1"/>
    <col min="5384" max="5384" width="17.7109375" style="1" customWidth="1"/>
    <col min="5385" max="5388" width="16.425781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9" width="16.42578125" style="1" customWidth="1"/>
    <col min="5640" max="5640" width="17.7109375" style="1" customWidth="1"/>
    <col min="5641" max="5644" width="16.425781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5" width="16.42578125" style="1" customWidth="1"/>
    <col min="5896" max="5896" width="17.7109375" style="1" customWidth="1"/>
    <col min="5897" max="5900" width="16.425781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1" width="16.42578125" style="1" customWidth="1"/>
    <col min="6152" max="6152" width="17.7109375" style="1" customWidth="1"/>
    <col min="6153" max="6156" width="16.425781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7" width="16.42578125" style="1" customWidth="1"/>
    <col min="6408" max="6408" width="17.7109375" style="1" customWidth="1"/>
    <col min="6409" max="6412" width="16.425781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3" width="16.42578125" style="1" customWidth="1"/>
    <col min="6664" max="6664" width="17.7109375" style="1" customWidth="1"/>
    <col min="6665" max="6668" width="16.425781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9" width="16.42578125" style="1" customWidth="1"/>
    <col min="6920" max="6920" width="17.7109375" style="1" customWidth="1"/>
    <col min="6921" max="6924" width="16.425781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5" width="16.42578125" style="1" customWidth="1"/>
    <col min="7176" max="7176" width="17.7109375" style="1" customWidth="1"/>
    <col min="7177" max="7180" width="16.425781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1" width="16.42578125" style="1" customWidth="1"/>
    <col min="7432" max="7432" width="17.7109375" style="1" customWidth="1"/>
    <col min="7433" max="7436" width="16.425781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7" width="16.42578125" style="1" customWidth="1"/>
    <col min="7688" max="7688" width="17.7109375" style="1" customWidth="1"/>
    <col min="7689" max="7692" width="16.425781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3" width="16.42578125" style="1" customWidth="1"/>
    <col min="7944" max="7944" width="17.7109375" style="1" customWidth="1"/>
    <col min="7945" max="7948" width="16.425781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9" width="16.42578125" style="1" customWidth="1"/>
    <col min="8200" max="8200" width="17.7109375" style="1" customWidth="1"/>
    <col min="8201" max="8204" width="16.425781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5" width="16.42578125" style="1" customWidth="1"/>
    <col min="8456" max="8456" width="17.7109375" style="1" customWidth="1"/>
    <col min="8457" max="8460" width="16.425781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1" width="16.42578125" style="1" customWidth="1"/>
    <col min="8712" max="8712" width="17.7109375" style="1" customWidth="1"/>
    <col min="8713" max="8716" width="16.425781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7" width="16.42578125" style="1" customWidth="1"/>
    <col min="8968" max="8968" width="17.7109375" style="1" customWidth="1"/>
    <col min="8969" max="8972" width="16.425781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3" width="16.42578125" style="1" customWidth="1"/>
    <col min="9224" max="9224" width="17.7109375" style="1" customWidth="1"/>
    <col min="9225" max="9228" width="16.425781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9" width="16.42578125" style="1" customWidth="1"/>
    <col min="9480" max="9480" width="17.7109375" style="1" customWidth="1"/>
    <col min="9481" max="9484" width="16.425781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5" width="16.42578125" style="1" customWidth="1"/>
    <col min="9736" max="9736" width="17.7109375" style="1" customWidth="1"/>
    <col min="9737" max="9740" width="16.425781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1" width="16.42578125" style="1" customWidth="1"/>
    <col min="9992" max="9992" width="17.7109375" style="1" customWidth="1"/>
    <col min="9993" max="9996" width="16.425781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7" width="16.42578125" style="1" customWidth="1"/>
    <col min="10248" max="10248" width="17.7109375" style="1" customWidth="1"/>
    <col min="10249" max="10252" width="16.425781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3" width="16.42578125" style="1" customWidth="1"/>
    <col min="10504" max="10504" width="17.7109375" style="1" customWidth="1"/>
    <col min="10505" max="10508" width="16.425781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9" width="16.42578125" style="1" customWidth="1"/>
    <col min="10760" max="10760" width="17.7109375" style="1" customWidth="1"/>
    <col min="10761" max="10764" width="16.425781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5" width="16.42578125" style="1" customWidth="1"/>
    <col min="11016" max="11016" width="17.7109375" style="1" customWidth="1"/>
    <col min="11017" max="11020" width="16.425781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1" width="16.42578125" style="1" customWidth="1"/>
    <col min="11272" max="11272" width="17.7109375" style="1" customWidth="1"/>
    <col min="11273" max="11276" width="16.425781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7" width="16.42578125" style="1" customWidth="1"/>
    <col min="11528" max="11528" width="17.7109375" style="1" customWidth="1"/>
    <col min="11529" max="11532" width="16.425781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3" width="16.42578125" style="1" customWidth="1"/>
    <col min="11784" max="11784" width="17.7109375" style="1" customWidth="1"/>
    <col min="11785" max="11788" width="16.425781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9" width="16.42578125" style="1" customWidth="1"/>
    <col min="12040" max="12040" width="17.7109375" style="1" customWidth="1"/>
    <col min="12041" max="12044" width="16.425781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5" width="16.42578125" style="1" customWidth="1"/>
    <col min="12296" max="12296" width="17.7109375" style="1" customWidth="1"/>
    <col min="12297" max="12300" width="16.425781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1" width="16.42578125" style="1" customWidth="1"/>
    <col min="12552" max="12552" width="17.7109375" style="1" customWidth="1"/>
    <col min="12553" max="12556" width="16.425781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7" width="16.42578125" style="1" customWidth="1"/>
    <col min="12808" max="12808" width="17.7109375" style="1" customWidth="1"/>
    <col min="12809" max="12812" width="16.425781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3" width="16.42578125" style="1" customWidth="1"/>
    <col min="13064" max="13064" width="17.7109375" style="1" customWidth="1"/>
    <col min="13065" max="13068" width="16.425781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9" width="16.42578125" style="1" customWidth="1"/>
    <col min="13320" max="13320" width="17.7109375" style="1" customWidth="1"/>
    <col min="13321" max="13324" width="16.425781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5" width="16.42578125" style="1" customWidth="1"/>
    <col min="13576" max="13576" width="17.7109375" style="1" customWidth="1"/>
    <col min="13577" max="13580" width="16.425781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1" width="16.42578125" style="1" customWidth="1"/>
    <col min="13832" max="13832" width="17.7109375" style="1" customWidth="1"/>
    <col min="13833" max="13836" width="16.425781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7" width="16.42578125" style="1" customWidth="1"/>
    <col min="14088" max="14088" width="17.7109375" style="1" customWidth="1"/>
    <col min="14089" max="14092" width="16.425781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3" width="16.42578125" style="1" customWidth="1"/>
    <col min="14344" max="14344" width="17.7109375" style="1" customWidth="1"/>
    <col min="14345" max="14348" width="16.425781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9" width="16.42578125" style="1" customWidth="1"/>
    <col min="14600" max="14600" width="17.7109375" style="1" customWidth="1"/>
    <col min="14601" max="14604" width="16.425781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5" width="16.42578125" style="1" customWidth="1"/>
    <col min="14856" max="14856" width="17.7109375" style="1" customWidth="1"/>
    <col min="14857" max="14860" width="16.425781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1" width="16.42578125" style="1" customWidth="1"/>
    <col min="15112" max="15112" width="17.7109375" style="1" customWidth="1"/>
    <col min="15113" max="15116" width="16.425781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7" width="16.42578125" style="1" customWidth="1"/>
    <col min="15368" max="15368" width="17.7109375" style="1" customWidth="1"/>
    <col min="15369" max="15372" width="16.425781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3" width="16.42578125" style="1" customWidth="1"/>
    <col min="15624" max="15624" width="17.7109375" style="1" customWidth="1"/>
    <col min="15625" max="15628" width="16.425781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9" width="16.42578125" style="1" customWidth="1"/>
    <col min="15880" max="15880" width="17.7109375" style="1" customWidth="1"/>
    <col min="15881" max="15884" width="16.425781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5" width="16.42578125" style="1" customWidth="1"/>
    <col min="16136" max="16136" width="17.7109375" style="1" customWidth="1"/>
    <col min="16137" max="16140" width="16.42578125" style="1" customWidth="1"/>
    <col min="16141" max="16384" width="9.140625" style="1"/>
  </cols>
  <sheetData>
    <row r="1" spans="1:12" ht="18.600000000000001" customHeight="1">
      <c r="A1" s="26" t="s">
        <v>77</v>
      </c>
      <c r="B1" s="17" t="s">
        <v>0</v>
      </c>
      <c r="C1" s="18" t="s">
        <v>1</v>
      </c>
      <c r="D1" s="21" t="s">
        <v>2</v>
      </c>
      <c r="E1" s="8"/>
      <c r="F1" s="9"/>
      <c r="G1" s="9"/>
      <c r="H1" s="11" t="s">
        <v>3</v>
      </c>
      <c r="I1" s="9"/>
      <c r="J1" s="9"/>
      <c r="K1" s="10"/>
      <c r="L1" s="12" t="s">
        <v>4</v>
      </c>
    </row>
    <row r="2" spans="1:12" ht="18.600000000000001" customHeight="1">
      <c r="B2" s="19"/>
      <c r="C2" s="20"/>
      <c r="D2" s="22"/>
      <c r="E2" s="15"/>
      <c r="F2" s="15"/>
      <c r="G2" s="15"/>
      <c r="H2" s="15"/>
      <c r="I2" s="15"/>
      <c r="J2" s="15"/>
      <c r="K2" s="16"/>
      <c r="L2" s="13"/>
    </row>
    <row r="4" spans="1:12" ht="18.600000000000001" customHeight="1">
      <c r="A4" s="1" t="s">
        <v>78</v>
      </c>
      <c r="B4" s="1">
        <v>200</v>
      </c>
      <c r="C4" s="1">
        <v>700</v>
      </c>
      <c r="D4" s="1">
        <f>+C4+B4</f>
        <v>900</v>
      </c>
    </row>
    <row r="5" spans="1:12" ht="18.600000000000001" customHeight="1">
      <c r="A5" s="1" t="s">
        <v>6</v>
      </c>
      <c r="B5" s="1">
        <v>600</v>
      </c>
      <c r="C5" s="1">
        <v>1800</v>
      </c>
      <c r="D5" s="1">
        <f>+C5+B5</f>
        <v>2400</v>
      </c>
    </row>
    <row r="6" spans="1:12" ht="18.600000000000001" customHeight="1">
      <c r="A6" s="1" t="s">
        <v>42</v>
      </c>
      <c r="B6" s="1">
        <v>6000</v>
      </c>
      <c r="C6" s="1">
        <v>8500</v>
      </c>
      <c r="D6" s="1">
        <f>+C6+B6</f>
        <v>14500</v>
      </c>
    </row>
    <row r="7" spans="1:12" ht="18.600000000000001" customHeight="1">
      <c r="A7" s="6" t="s">
        <v>72</v>
      </c>
      <c r="E7" s="69"/>
    </row>
    <row r="8" spans="1:12" ht="18.600000000000001" customHeight="1">
      <c r="A8" s="3" t="s">
        <v>9</v>
      </c>
      <c r="B8" s="1">
        <v>10000</v>
      </c>
      <c r="D8" s="1">
        <f>+C8+B8</f>
        <v>10000</v>
      </c>
    </row>
    <row r="9" spans="1:12" ht="18.600000000000001" customHeight="1" thickBot="1">
      <c r="A9" s="1" t="s">
        <v>10</v>
      </c>
      <c r="B9" s="4">
        <f>SUM(B4:B8)</f>
        <v>16800</v>
      </c>
      <c r="C9" s="4">
        <f>SUM(C4:C8)</f>
        <v>11000</v>
      </c>
      <c r="D9" s="4">
        <f>+C9+B9</f>
        <v>27800</v>
      </c>
      <c r="E9" s="4"/>
      <c r="F9" s="4"/>
      <c r="G9" s="4"/>
      <c r="H9" s="4"/>
      <c r="I9" s="4"/>
      <c r="J9" s="4"/>
      <c r="K9" s="4"/>
      <c r="L9" s="4"/>
    </row>
    <row r="10" spans="1:12" ht="18.600000000000001" customHeight="1" thickTop="1"/>
    <row r="11" spans="1:12" ht="18.600000000000001" customHeight="1">
      <c r="A11" s="1" t="s">
        <v>11</v>
      </c>
      <c r="B11" s="1">
        <f>+B19-SUM(B12:B18)</f>
        <v>8300</v>
      </c>
      <c r="C11" s="1">
        <f>+C19-SUM(C12:C18)</f>
        <v>1800</v>
      </c>
      <c r="D11" s="1">
        <f>+C11+B11</f>
        <v>10100</v>
      </c>
    </row>
    <row r="12" spans="1:12" ht="18.600000000000001" customHeight="1">
      <c r="A12" s="1" t="s">
        <v>79</v>
      </c>
      <c r="B12" s="1">
        <v>200</v>
      </c>
      <c r="C12" s="1">
        <v>1300</v>
      </c>
      <c r="D12" s="1">
        <f>+C12+B12</f>
        <v>1500</v>
      </c>
      <c r="E12" s="69"/>
      <c r="H12" s="72"/>
    </row>
    <row r="13" spans="1:12" s="6" customFormat="1" ht="18.600000000000001" customHeight="1">
      <c r="A13" s="5" t="s">
        <v>80</v>
      </c>
      <c r="E13" s="47"/>
      <c r="F13" s="47"/>
      <c r="G13" s="47"/>
      <c r="L13" s="1"/>
    </row>
    <row r="14" spans="1:12" s="6" customFormat="1" ht="18.600000000000001" customHeight="1">
      <c r="A14" s="6" t="s">
        <v>14</v>
      </c>
      <c r="K14" s="47"/>
      <c r="L14" s="1"/>
    </row>
    <row r="15" spans="1:12" ht="18.600000000000001" customHeight="1">
      <c r="A15" s="1" t="s">
        <v>15</v>
      </c>
      <c r="B15" s="1">
        <v>5000</v>
      </c>
      <c r="C15" s="1">
        <v>4000</v>
      </c>
      <c r="D15" s="1">
        <f>+C15+B15</f>
        <v>9000</v>
      </c>
    </row>
    <row r="16" spans="1:12" ht="18.600000000000001" customHeight="1">
      <c r="A16" s="1" t="s">
        <v>16</v>
      </c>
      <c r="B16" s="1">
        <v>3000</v>
      </c>
      <c r="C16" s="1">
        <v>3000</v>
      </c>
      <c r="D16" s="1">
        <f>+C16+B16</f>
        <v>6000</v>
      </c>
    </row>
    <row r="17" spans="1:13" ht="18.600000000000001" customHeight="1">
      <c r="A17" s="39" t="s">
        <v>74</v>
      </c>
      <c r="E17" s="70"/>
    </row>
    <row r="18" spans="1:13" ht="18.600000000000001" customHeight="1">
      <c r="A18" s="1" t="s">
        <v>17</v>
      </c>
      <c r="B18" s="1">
        <v>300</v>
      </c>
      <c r="C18" s="1">
        <v>900</v>
      </c>
      <c r="D18" s="1">
        <f>+C18+B18</f>
        <v>1200</v>
      </c>
    </row>
    <row r="19" spans="1:13" ht="18.600000000000001" customHeight="1" thickBot="1">
      <c r="A19" s="1" t="s">
        <v>18</v>
      </c>
      <c r="B19" s="4">
        <f>+B9</f>
        <v>16800</v>
      </c>
      <c r="C19" s="4">
        <f>+C9</f>
        <v>11000</v>
      </c>
      <c r="D19" s="4">
        <f>+C19+B19</f>
        <v>27800</v>
      </c>
      <c r="E19" s="4"/>
      <c r="F19" s="4"/>
      <c r="G19" s="4"/>
      <c r="H19" s="4"/>
      <c r="I19" s="4"/>
      <c r="J19" s="4"/>
      <c r="K19" s="4"/>
      <c r="L19" s="4"/>
    </row>
    <row r="20" spans="1:13" ht="18.600000000000001" customHeight="1" thickTop="1"/>
    <row r="21" spans="1:13" ht="18.600000000000001" customHeight="1">
      <c r="A21" s="1" t="s">
        <v>19</v>
      </c>
      <c r="B21" s="1">
        <v>45000</v>
      </c>
      <c r="C21" s="1">
        <v>80000</v>
      </c>
      <c r="D21" s="1">
        <f t="shared" ref="D21:D26" si="0">+C21+B21</f>
        <v>125000</v>
      </c>
    </row>
    <row r="22" spans="1:13" ht="18.600000000000001" customHeight="1">
      <c r="A22" s="1" t="s">
        <v>21</v>
      </c>
      <c r="B22" s="1">
        <f>+B5</f>
        <v>600</v>
      </c>
      <c r="C22" s="1">
        <f>+C5</f>
        <v>1800</v>
      </c>
      <c r="D22" s="1">
        <f t="shared" si="0"/>
        <v>2400</v>
      </c>
    </row>
    <row r="23" spans="1:13" ht="18.600000000000001" customHeight="1">
      <c r="A23" s="3" t="s">
        <v>20</v>
      </c>
      <c r="B23" s="1">
        <v>0</v>
      </c>
      <c r="D23" s="1">
        <f t="shared" si="0"/>
        <v>0</v>
      </c>
    </row>
    <row r="24" spans="1:13" ht="18.600000000000001" customHeight="1">
      <c r="A24" s="3" t="s">
        <v>29</v>
      </c>
      <c r="B24" s="1">
        <f>-B21-B22-B23-B26+B28-B25</f>
        <v>-45350</v>
      </c>
      <c r="C24" s="1">
        <f>-C21-C22-C23-C26+C28-C25</f>
        <v>-80800</v>
      </c>
      <c r="D24" s="1">
        <f t="shared" si="0"/>
        <v>-126150</v>
      </c>
    </row>
    <row r="25" spans="1:13" ht="18.600000000000001" customHeight="1">
      <c r="A25" s="2" t="s">
        <v>26</v>
      </c>
      <c r="B25" s="1">
        <v>150</v>
      </c>
      <c r="C25" s="1">
        <v>200</v>
      </c>
      <c r="D25" s="1">
        <f t="shared" si="0"/>
        <v>350</v>
      </c>
    </row>
    <row r="26" spans="1:13" ht="18.600000000000001" customHeight="1">
      <c r="A26" s="1" t="s">
        <v>73</v>
      </c>
      <c r="B26" s="72">
        <f>-B28/75%*25%</f>
        <v>-100</v>
      </c>
      <c r="C26" s="72">
        <f>-C28/75%*25%</f>
        <v>-300</v>
      </c>
      <c r="D26" s="72">
        <f t="shared" si="0"/>
        <v>-400</v>
      </c>
      <c r="H26" s="72"/>
    </row>
    <row r="27" spans="1:13" ht="18.600000000000001" customHeight="1">
      <c r="A27" s="6" t="s">
        <v>14</v>
      </c>
    </row>
    <row r="28" spans="1:13" ht="18.600000000000001" customHeight="1" thickBot="1">
      <c r="A28" s="1" t="s">
        <v>24</v>
      </c>
      <c r="B28" s="4">
        <f>+B18</f>
        <v>300</v>
      </c>
      <c r="C28" s="4">
        <f>+C18</f>
        <v>900</v>
      </c>
      <c r="D28" s="4">
        <f>+C28+B28</f>
        <v>1200</v>
      </c>
      <c r="E28" s="4"/>
      <c r="F28" s="4"/>
      <c r="G28" s="4"/>
      <c r="H28" s="4"/>
      <c r="I28" s="4"/>
      <c r="J28" s="4"/>
      <c r="K28" s="4"/>
      <c r="L28" s="4"/>
    </row>
    <row r="29" spans="1:13" ht="18.600000000000001" customHeight="1" thickTop="1"/>
    <row r="32" spans="1:13" s="28" customFormat="1" ht="18.600000000000001" customHeight="1">
      <c r="A32" s="54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4"/>
      <c r="M32" s="73"/>
    </row>
    <row r="33" spans="1:13" s="28" customFormat="1" ht="18.600000000000001" customHeight="1">
      <c r="A33" s="75"/>
      <c r="B33" s="75"/>
      <c r="C33" s="75"/>
      <c r="D33" s="75"/>
      <c r="E33" s="75"/>
      <c r="F33" s="75"/>
      <c r="G33" s="75"/>
      <c r="H33" s="75"/>
      <c r="I33" s="75"/>
      <c r="J33" s="54"/>
      <c r="K33" s="54"/>
      <c r="L33" s="54"/>
      <c r="M33" s="73"/>
    </row>
    <row r="34" spans="1:13" s="28" customFormat="1" ht="18.600000000000001" customHeight="1">
      <c r="A34" s="76"/>
      <c r="B34" s="77"/>
      <c r="C34" s="77"/>
      <c r="D34" s="77"/>
      <c r="E34" s="77"/>
      <c r="F34" s="77"/>
      <c r="G34" s="77"/>
      <c r="H34" s="77"/>
      <c r="I34" s="77"/>
      <c r="J34" s="54"/>
      <c r="K34" s="54"/>
      <c r="L34" s="54"/>
      <c r="M34" s="73"/>
    </row>
    <row r="35" spans="1:13" s="28" customFormat="1" ht="18.600000000000001" customHeight="1">
      <c r="A35" s="60"/>
      <c r="B35" s="77"/>
      <c r="C35" s="77"/>
      <c r="D35" s="77"/>
      <c r="E35" s="77"/>
      <c r="F35" s="77"/>
      <c r="G35" s="77"/>
      <c r="H35" s="77"/>
      <c r="I35" s="77"/>
      <c r="J35" s="54"/>
      <c r="K35" s="78"/>
      <c r="L35" s="54"/>
      <c r="M35" s="73"/>
    </row>
    <row r="36" spans="1:13" ht="18.600000000000001" customHeight="1">
      <c r="A36" s="75"/>
      <c r="B36" s="75"/>
      <c r="C36" s="75"/>
      <c r="D36" s="75"/>
      <c r="E36" s="75"/>
      <c r="F36" s="75"/>
      <c r="G36" s="75"/>
      <c r="H36" s="75"/>
      <c r="I36" s="75"/>
      <c r="J36" s="54"/>
      <c r="K36" s="78"/>
      <c r="L36" s="54"/>
      <c r="M36" s="54"/>
    </row>
    <row r="37" spans="1:13" ht="18.600000000000001" customHeight="1">
      <c r="A37" s="76"/>
      <c r="B37" s="77"/>
      <c r="C37" s="77"/>
      <c r="D37" s="77"/>
      <c r="E37" s="77"/>
      <c r="F37" s="77"/>
      <c r="G37" s="77"/>
      <c r="H37" s="77"/>
      <c r="I37" s="77"/>
      <c r="J37" s="54"/>
      <c r="K37" s="78"/>
      <c r="L37" s="54"/>
      <c r="M37" s="54"/>
    </row>
    <row r="38" spans="1:13" ht="18.600000000000001" customHeight="1">
      <c r="A38" s="60"/>
      <c r="B38" s="77"/>
      <c r="C38" s="77"/>
      <c r="D38" s="77"/>
      <c r="E38" s="77"/>
      <c r="F38" s="77"/>
      <c r="G38" s="77"/>
      <c r="H38" s="77"/>
      <c r="I38" s="77"/>
      <c r="J38" s="54"/>
      <c r="K38" s="78"/>
      <c r="L38" s="54"/>
      <c r="M38" s="5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29"/>
  <sheetViews>
    <sheetView topLeftCell="A20" workbookViewId="0">
      <selection activeCell="A30" sqref="A30:XFD97"/>
    </sheetView>
  </sheetViews>
  <sheetFormatPr defaultRowHeight="18.600000000000001" customHeight="1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7" width="16.42578125" style="1" customWidth="1"/>
    <col min="8" max="8" width="17.7109375" style="1" customWidth="1"/>
    <col min="9" max="12" width="16.425781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3" width="16.42578125" style="1" customWidth="1"/>
    <col min="264" max="264" width="17.7109375" style="1" customWidth="1"/>
    <col min="265" max="268" width="16.425781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9" width="16.42578125" style="1" customWidth="1"/>
    <col min="520" max="520" width="17.7109375" style="1" customWidth="1"/>
    <col min="521" max="524" width="16.425781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5" width="16.42578125" style="1" customWidth="1"/>
    <col min="776" max="776" width="17.7109375" style="1" customWidth="1"/>
    <col min="777" max="780" width="16.425781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1" width="16.42578125" style="1" customWidth="1"/>
    <col min="1032" max="1032" width="17.7109375" style="1" customWidth="1"/>
    <col min="1033" max="1036" width="16.425781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7" width="16.42578125" style="1" customWidth="1"/>
    <col min="1288" max="1288" width="17.7109375" style="1" customWidth="1"/>
    <col min="1289" max="1292" width="16.425781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3" width="16.42578125" style="1" customWidth="1"/>
    <col min="1544" max="1544" width="17.7109375" style="1" customWidth="1"/>
    <col min="1545" max="1548" width="16.425781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9" width="16.42578125" style="1" customWidth="1"/>
    <col min="1800" max="1800" width="17.7109375" style="1" customWidth="1"/>
    <col min="1801" max="1804" width="16.425781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5" width="16.42578125" style="1" customWidth="1"/>
    <col min="2056" max="2056" width="17.7109375" style="1" customWidth="1"/>
    <col min="2057" max="2060" width="16.425781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1" width="16.42578125" style="1" customWidth="1"/>
    <col min="2312" max="2312" width="17.7109375" style="1" customWidth="1"/>
    <col min="2313" max="2316" width="16.425781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7" width="16.42578125" style="1" customWidth="1"/>
    <col min="2568" max="2568" width="17.7109375" style="1" customWidth="1"/>
    <col min="2569" max="2572" width="16.425781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3" width="16.42578125" style="1" customWidth="1"/>
    <col min="2824" max="2824" width="17.7109375" style="1" customWidth="1"/>
    <col min="2825" max="2828" width="16.425781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9" width="16.42578125" style="1" customWidth="1"/>
    <col min="3080" max="3080" width="17.7109375" style="1" customWidth="1"/>
    <col min="3081" max="3084" width="16.425781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5" width="16.42578125" style="1" customWidth="1"/>
    <col min="3336" max="3336" width="17.7109375" style="1" customWidth="1"/>
    <col min="3337" max="3340" width="16.425781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1" width="16.42578125" style="1" customWidth="1"/>
    <col min="3592" max="3592" width="17.7109375" style="1" customWidth="1"/>
    <col min="3593" max="3596" width="16.425781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7" width="16.42578125" style="1" customWidth="1"/>
    <col min="3848" max="3848" width="17.7109375" style="1" customWidth="1"/>
    <col min="3849" max="3852" width="16.425781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3" width="16.42578125" style="1" customWidth="1"/>
    <col min="4104" max="4104" width="17.7109375" style="1" customWidth="1"/>
    <col min="4105" max="4108" width="16.425781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9" width="16.42578125" style="1" customWidth="1"/>
    <col min="4360" max="4360" width="17.7109375" style="1" customWidth="1"/>
    <col min="4361" max="4364" width="16.425781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5" width="16.42578125" style="1" customWidth="1"/>
    <col min="4616" max="4616" width="17.7109375" style="1" customWidth="1"/>
    <col min="4617" max="4620" width="16.425781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1" width="16.42578125" style="1" customWidth="1"/>
    <col min="4872" max="4872" width="17.7109375" style="1" customWidth="1"/>
    <col min="4873" max="4876" width="16.425781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7" width="16.42578125" style="1" customWidth="1"/>
    <col min="5128" max="5128" width="17.7109375" style="1" customWidth="1"/>
    <col min="5129" max="5132" width="16.425781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3" width="16.42578125" style="1" customWidth="1"/>
    <col min="5384" max="5384" width="17.7109375" style="1" customWidth="1"/>
    <col min="5385" max="5388" width="16.425781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9" width="16.42578125" style="1" customWidth="1"/>
    <col min="5640" max="5640" width="17.7109375" style="1" customWidth="1"/>
    <col min="5641" max="5644" width="16.425781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5" width="16.42578125" style="1" customWidth="1"/>
    <col min="5896" max="5896" width="17.7109375" style="1" customWidth="1"/>
    <col min="5897" max="5900" width="16.425781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1" width="16.42578125" style="1" customWidth="1"/>
    <col min="6152" max="6152" width="17.7109375" style="1" customWidth="1"/>
    <col min="6153" max="6156" width="16.425781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7" width="16.42578125" style="1" customWidth="1"/>
    <col min="6408" max="6408" width="17.7109375" style="1" customWidth="1"/>
    <col min="6409" max="6412" width="16.425781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3" width="16.42578125" style="1" customWidth="1"/>
    <col min="6664" max="6664" width="17.7109375" style="1" customWidth="1"/>
    <col min="6665" max="6668" width="16.425781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9" width="16.42578125" style="1" customWidth="1"/>
    <col min="6920" max="6920" width="17.7109375" style="1" customWidth="1"/>
    <col min="6921" max="6924" width="16.425781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5" width="16.42578125" style="1" customWidth="1"/>
    <col min="7176" max="7176" width="17.7109375" style="1" customWidth="1"/>
    <col min="7177" max="7180" width="16.425781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1" width="16.42578125" style="1" customWidth="1"/>
    <col min="7432" max="7432" width="17.7109375" style="1" customWidth="1"/>
    <col min="7433" max="7436" width="16.425781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7" width="16.42578125" style="1" customWidth="1"/>
    <col min="7688" max="7688" width="17.7109375" style="1" customWidth="1"/>
    <col min="7689" max="7692" width="16.425781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3" width="16.42578125" style="1" customWidth="1"/>
    <col min="7944" max="7944" width="17.7109375" style="1" customWidth="1"/>
    <col min="7945" max="7948" width="16.425781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9" width="16.42578125" style="1" customWidth="1"/>
    <col min="8200" max="8200" width="17.7109375" style="1" customWidth="1"/>
    <col min="8201" max="8204" width="16.425781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5" width="16.42578125" style="1" customWidth="1"/>
    <col min="8456" max="8456" width="17.7109375" style="1" customWidth="1"/>
    <col min="8457" max="8460" width="16.425781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1" width="16.42578125" style="1" customWidth="1"/>
    <col min="8712" max="8712" width="17.7109375" style="1" customWidth="1"/>
    <col min="8713" max="8716" width="16.425781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7" width="16.42578125" style="1" customWidth="1"/>
    <col min="8968" max="8968" width="17.7109375" style="1" customWidth="1"/>
    <col min="8969" max="8972" width="16.425781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3" width="16.42578125" style="1" customWidth="1"/>
    <col min="9224" max="9224" width="17.7109375" style="1" customWidth="1"/>
    <col min="9225" max="9228" width="16.425781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9" width="16.42578125" style="1" customWidth="1"/>
    <col min="9480" max="9480" width="17.7109375" style="1" customWidth="1"/>
    <col min="9481" max="9484" width="16.425781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5" width="16.42578125" style="1" customWidth="1"/>
    <col min="9736" max="9736" width="17.7109375" style="1" customWidth="1"/>
    <col min="9737" max="9740" width="16.425781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1" width="16.42578125" style="1" customWidth="1"/>
    <col min="9992" max="9992" width="17.7109375" style="1" customWidth="1"/>
    <col min="9993" max="9996" width="16.425781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7" width="16.42578125" style="1" customWidth="1"/>
    <col min="10248" max="10248" width="17.7109375" style="1" customWidth="1"/>
    <col min="10249" max="10252" width="16.425781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3" width="16.42578125" style="1" customWidth="1"/>
    <col min="10504" max="10504" width="17.7109375" style="1" customWidth="1"/>
    <col min="10505" max="10508" width="16.425781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9" width="16.42578125" style="1" customWidth="1"/>
    <col min="10760" max="10760" width="17.7109375" style="1" customWidth="1"/>
    <col min="10761" max="10764" width="16.425781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5" width="16.42578125" style="1" customWidth="1"/>
    <col min="11016" max="11016" width="17.7109375" style="1" customWidth="1"/>
    <col min="11017" max="11020" width="16.425781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1" width="16.42578125" style="1" customWidth="1"/>
    <col min="11272" max="11272" width="17.7109375" style="1" customWidth="1"/>
    <col min="11273" max="11276" width="16.425781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7" width="16.42578125" style="1" customWidth="1"/>
    <col min="11528" max="11528" width="17.7109375" style="1" customWidth="1"/>
    <col min="11529" max="11532" width="16.425781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3" width="16.42578125" style="1" customWidth="1"/>
    <col min="11784" max="11784" width="17.7109375" style="1" customWidth="1"/>
    <col min="11785" max="11788" width="16.425781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9" width="16.42578125" style="1" customWidth="1"/>
    <col min="12040" max="12040" width="17.7109375" style="1" customWidth="1"/>
    <col min="12041" max="12044" width="16.425781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5" width="16.42578125" style="1" customWidth="1"/>
    <col min="12296" max="12296" width="17.7109375" style="1" customWidth="1"/>
    <col min="12297" max="12300" width="16.425781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1" width="16.42578125" style="1" customWidth="1"/>
    <col min="12552" max="12552" width="17.7109375" style="1" customWidth="1"/>
    <col min="12553" max="12556" width="16.425781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7" width="16.42578125" style="1" customWidth="1"/>
    <col min="12808" max="12808" width="17.7109375" style="1" customWidth="1"/>
    <col min="12809" max="12812" width="16.425781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3" width="16.42578125" style="1" customWidth="1"/>
    <col min="13064" max="13064" width="17.7109375" style="1" customWidth="1"/>
    <col min="13065" max="13068" width="16.425781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9" width="16.42578125" style="1" customWidth="1"/>
    <col min="13320" max="13320" width="17.7109375" style="1" customWidth="1"/>
    <col min="13321" max="13324" width="16.425781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5" width="16.42578125" style="1" customWidth="1"/>
    <col min="13576" max="13576" width="17.7109375" style="1" customWidth="1"/>
    <col min="13577" max="13580" width="16.425781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1" width="16.42578125" style="1" customWidth="1"/>
    <col min="13832" max="13832" width="17.7109375" style="1" customWidth="1"/>
    <col min="13833" max="13836" width="16.425781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7" width="16.42578125" style="1" customWidth="1"/>
    <col min="14088" max="14088" width="17.7109375" style="1" customWidth="1"/>
    <col min="14089" max="14092" width="16.425781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3" width="16.42578125" style="1" customWidth="1"/>
    <col min="14344" max="14344" width="17.7109375" style="1" customWidth="1"/>
    <col min="14345" max="14348" width="16.425781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9" width="16.42578125" style="1" customWidth="1"/>
    <col min="14600" max="14600" width="17.7109375" style="1" customWidth="1"/>
    <col min="14601" max="14604" width="16.425781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5" width="16.42578125" style="1" customWidth="1"/>
    <col min="14856" max="14856" width="17.7109375" style="1" customWidth="1"/>
    <col min="14857" max="14860" width="16.425781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1" width="16.42578125" style="1" customWidth="1"/>
    <col min="15112" max="15112" width="17.7109375" style="1" customWidth="1"/>
    <col min="15113" max="15116" width="16.425781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7" width="16.42578125" style="1" customWidth="1"/>
    <col min="15368" max="15368" width="17.7109375" style="1" customWidth="1"/>
    <col min="15369" max="15372" width="16.425781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3" width="16.42578125" style="1" customWidth="1"/>
    <col min="15624" max="15624" width="17.7109375" style="1" customWidth="1"/>
    <col min="15625" max="15628" width="16.425781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9" width="16.42578125" style="1" customWidth="1"/>
    <col min="15880" max="15880" width="17.7109375" style="1" customWidth="1"/>
    <col min="15881" max="15884" width="16.425781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5" width="16.42578125" style="1" customWidth="1"/>
    <col min="16136" max="16136" width="17.7109375" style="1" customWidth="1"/>
    <col min="16137" max="16140" width="16.42578125" style="1" customWidth="1"/>
    <col min="16141" max="16384" width="9.140625" style="1"/>
  </cols>
  <sheetData>
    <row r="1" spans="1:12" ht="18.600000000000001" customHeight="1">
      <c r="A1" s="26" t="s">
        <v>77</v>
      </c>
      <c r="B1" s="17" t="s">
        <v>0</v>
      </c>
      <c r="C1" s="18" t="s">
        <v>1</v>
      </c>
      <c r="D1" s="21" t="s">
        <v>2</v>
      </c>
      <c r="E1" s="8"/>
      <c r="F1" s="9"/>
      <c r="G1" s="9"/>
      <c r="H1" s="11" t="s">
        <v>3</v>
      </c>
      <c r="I1" s="9"/>
      <c r="J1" s="9"/>
      <c r="K1" s="10"/>
      <c r="L1" s="12" t="s">
        <v>4</v>
      </c>
    </row>
    <row r="2" spans="1:12" ht="18.600000000000001" customHeight="1">
      <c r="B2" s="19"/>
      <c r="C2" s="20"/>
      <c r="D2" s="22"/>
      <c r="E2" s="15"/>
      <c r="F2" s="15"/>
      <c r="G2" s="15"/>
      <c r="H2" s="15"/>
      <c r="I2" s="15"/>
      <c r="J2" s="15"/>
      <c r="K2" s="16"/>
      <c r="L2" s="13"/>
    </row>
    <row r="4" spans="1:12" ht="18.600000000000001" customHeight="1">
      <c r="A4" s="1" t="s">
        <v>78</v>
      </c>
      <c r="B4" s="1">
        <v>400</v>
      </c>
      <c r="C4" s="1">
        <v>500</v>
      </c>
      <c r="D4" s="1">
        <f>+C4+B4</f>
        <v>900</v>
      </c>
    </row>
    <row r="5" spans="1:12" ht="18.600000000000001" customHeight="1">
      <c r="A5" s="1" t="s">
        <v>6</v>
      </c>
      <c r="B5" s="1">
        <v>700</v>
      </c>
      <c r="C5" s="1">
        <v>1300</v>
      </c>
      <c r="D5" s="1">
        <f>+C5+B5</f>
        <v>2000</v>
      </c>
      <c r="I5" s="79"/>
    </row>
    <row r="6" spans="1:12" ht="18.600000000000001" customHeight="1">
      <c r="A6" s="1" t="s">
        <v>42</v>
      </c>
      <c r="B6" s="1">
        <v>800</v>
      </c>
      <c r="C6" s="1">
        <v>7300</v>
      </c>
      <c r="D6" s="1">
        <f>+C6+B6</f>
        <v>8100</v>
      </c>
      <c r="F6" s="7"/>
      <c r="G6" s="79"/>
    </row>
    <row r="7" spans="1:12" ht="18.600000000000001" customHeight="1">
      <c r="A7" s="6" t="s">
        <v>72</v>
      </c>
      <c r="E7" s="69"/>
    </row>
    <row r="8" spans="1:12" ht="18.600000000000001" customHeight="1">
      <c r="A8" s="3" t="s">
        <v>9</v>
      </c>
      <c r="B8" s="1">
        <v>10000</v>
      </c>
      <c r="D8" s="1">
        <f>+C8+B8</f>
        <v>10000</v>
      </c>
    </row>
    <row r="9" spans="1:12" ht="18.600000000000001" customHeight="1" thickBot="1">
      <c r="A9" s="1" t="s">
        <v>10</v>
      </c>
      <c r="B9" s="4">
        <f>SUM(B4:B8)</f>
        <v>11900</v>
      </c>
      <c r="C9" s="4">
        <f>SUM(C4:C8)</f>
        <v>9100</v>
      </c>
      <c r="D9" s="4">
        <f>+C9+B9</f>
        <v>21000</v>
      </c>
      <c r="E9" s="4"/>
      <c r="F9" s="4"/>
      <c r="G9" s="4"/>
      <c r="H9" s="4"/>
      <c r="I9" s="4"/>
      <c r="J9" s="4"/>
      <c r="K9" s="4"/>
      <c r="L9" s="4"/>
    </row>
    <row r="10" spans="1:12" ht="18.600000000000001" customHeight="1" thickTop="1"/>
    <row r="11" spans="1:12" ht="18.600000000000001" customHeight="1">
      <c r="A11" s="1" t="s">
        <v>11</v>
      </c>
      <c r="B11" s="1">
        <f>+B19-SUM(B12:B18)</f>
        <v>3800</v>
      </c>
      <c r="C11" s="1">
        <f>+C19-SUM(C12:C18)</f>
        <v>2900</v>
      </c>
      <c r="D11" s="1">
        <f>+C11+B11</f>
        <v>6700</v>
      </c>
    </row>
    <row r="12" spans="1:12" ht="18.600000000000001" customHeight="1">
      <c r="A12" s="1" t="s">
        <v>79</v>
      </c>
      <c r="B12" s="1">
        <v>300</v>
      </c>
      <c r="C12" s="1">
        <v>1500</v>
      </c>
      <c r="D12" s="1">
        <f>+C12+B12</f>
        <v>1800</v>
      </c>
      <c r="E12" s="69"/>
      <c r="H12" s="72"/>
    </row>
    <row r="13" spans="1:12" s="6" customFormat="1" ht="18.600000000000001" customHeight="1">
      <c r="A13" s="5" t="s">
        <v>80</v>
      </c>
      <c r="E13" s="79"/>
      <c r="F13" s="7"/>
      <c r="G13" s="79"/>
      <c r="L13" s="1"/>
    </row>
    <row r="14" spans="1:12" s="6" customFormat="1" ht="18.600000000000001" customHeight="1">
      <c r="A14" s="6" t="s">
        <v>14</v>
      </c>
      <c r="K14" s="7"/>
      <c r="L14" s="1"/>
    </row>
    <row r="15" spans="1:12" ht="18.600000000000001" customHeight="1">
      <c r="A15" s="1" t="s">
        <v>15</v>
      </c>
      <c r="B15" s="1">
        <v>5000</v>
      </c>
      <c r="C15" s="1">
        <v>2000</v>
      </c>
      <c r="D15" s="1">
        <f>+C15+B15</f>
        <v>7000</v>
      </c>
    </row>
    <row r="16" spans="1:12" ht="18.600000000000001" customHeight="1">
      <c r="A16" s="1" t="s">
        <v>16</v>
      </c>
      <c r="B16" s="1">
        <v>2500</v>
      </c>
      <c r="C16" s="1">
        <v>1800</v>
      </c>
      <c r="D16" s="1">
        <f>+C16+B16</f>
        <v>4300</v>
      </c>
    </row>
    <row r="17" spans="1:12" ht="18.600000000000001" customHeight="1">
      <c r="A17" s="39" t="s">
        <v>74</v>
      </c>
      <c r="E17" s="70"/>
    </row>
    <row r="18" spans="1:12" ht="18.600000000000001" customHeight="1">
      <c r="A18" s="1" t="s">
        <v>17</v>
      </c>
      <c r="B18" s="1">
        <v>300</v>
      </c>
      <c r="C18" s="1">
        <v>900</v>
      </c>
      <c r="D18" s="1">
        <f>+C18+B18</f>
        <v>1200</v>
      </c>
    </row>
    <row r="19" spans="1:12" ht="18.600000000000001" customHeight="1" thickBot="1">
      <c r="A19" s="1" t="s">
        <v>18</v>
      </c>
      <c r="B19" s="4">
        <f>+B9</f>
        <v>11900</v>
      </c>
      <c r="C19" s="4">
        <f>+C9</f>
        <v>9100</v>
      </c>
      <c r="D19" s="4">
        <f>+C19+B19</f>
        <v>21000</v>
      </c>
      <c r="E19" s="4"/>
      <c r="F19" s="4"/>
      <c r="G19" s="4"/>
      <c r="H19" s="4"/>
      <c r="I19" s="4"/>
      <c r="J19" s="4"/>
      <c r="K19" s="4"/>
      <c r="L19" s="4"/>
    </row>
    <row r="20" spans="1:12" ht="18.600000000000001" customHeight="1" thickTop="1"/>
    <row r="21" spans="1:12" ht="18.600000000000001" customHeight="1">
      <c r="A21" s="1" t="s">
        <v>19</v>
      </c>
      <c r="B21" s="1">
        <v>50000</v>
      </c>
      <c r="C21" s="1">
        <v>70000</v>
      </c>
      <c r="D21" s="1">
        <f t="shared" ref="D21:D26" si="0">+C21+B21</f>
        <v>120000</v>
      </c>
      <c r="I21" s="79"/>
    </row>
    <row r="22" spans="1:12" ht="18.600000000000001" customHeight="1">
      <c r="A22" s="1" t="s">
        <v>21</v>
      </c>
      <c r="B22" s="1">
        <f>+B5</f>
        <v>700</v>
      </c>
      <c r="C22" s="1">
        <f>+C5</f>
        <v>1300</v>
      </c>
      <c r="D22" s="1">
        <f t="shared" si="0"/>
        <v>2000</v>
      </c>
    </row>
    <row r="23" spans="1:12" ht="18.600000000000001" customHeight="1">
      <c r="A23" s="3" t="s">
        <v>20</v>
      </c>
      <c r="B23" s="1">
        <f>400*0.8</f>
        <v>320</v>
      </c>
      <c r="D23" s="1">
        <f t="shared" si="0"/>
        <v>320</v>
      </c>
    </row>
    <row r="24" spans="1:12" ht="18.600000000000001" customHeight="1">
      <c r="A24" s="3" t="s">
        <v>29</v>
      </c>
      <c r="B24" s="1">
        <f>-B21-B22-B23-B26+B28-B25</f>
        <v>-50820</v>
      </c>
      <c r="C24" s="1">
        <f>-C21-C22-C23-C26+C28-C25</f>
        <v>-70400</v>
      </c>
      <c r="D24" s="1">
        <f t="shared" si="0"/>
        <v>-121220</v>
      </c>
    </row>
    <row r="25" spans="1:12" ht="18.600000000000001" customHeight="1">
      <c r="A25" s="2" t="s">
        <v>26</v>
      </c>
      <c r="B25" s="1">
        <v>200</v>
      </c>
      <c r="C25" s="1">
        <v>300</v>
      </c>
      <c r="D25" s="1">
        <f t="shared" si="0"/>
        <v>500</v>
      </c>
    </row>
    <row r="26" spans="1:12" ht="18.600000000000001" customHeight="1">
      <c r="A26" s="1" t="s">
        <v>73</v>
      </c>
      <c r="B26" s="72">
        <f>-B28/75%*25%</f>
        <v>-100</v>
      </c>
      <c r="C26" s="72">
        <f>-C28/75%*25%</f>
        <v>-300</v>
      </c>
      <c r="D26" s="72">
        <f t="shared" si="0"/>
        <v>-400</v>
      </c>
      <c r="H26" s="72"/>
    </row>
    <row r="27" spans="1:12" ht="18.600000000000001" customHeight="1">
      <c r="A27" s="6" t="s">
        <v>14</v>
      </c>
    </row>
    <row r="28" spans="1:12" ht="18.600000000000001" customHeight="1" thickBot="1">
      <c r="A28" s="1" t="s">
        <v>24</v>
      </c>
      <c r="B28" s="4">
        <f>+B18</f>
        <v>300</v>
      </c>
      <c r="C28" s="4">
        <f>+C18</f>
        <v>900</v>
      </c>
      <c r="D28" s="4">
        <f>+C28+B28</f>
        <v>1200</v>
      </c>
      <c r="E28" s="4"/>
      <c r="F28" s="4"/>
      <c r="G28" s="4"/>
      <c r="H28" s="4"/>
      <c r="I28" s="4"/>
      <c r="J28" s="4"/>
      <c r="K28" s="4"/>
      <c r="L28" s="4"/>
    </row>
    <row r="29" spans="1:12" ht="18.600000000000001" customHeight="1" thickTop="1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36"/>
  <sheetViews>
    <sheetView workbookViewId="0">
      <selection activeCell="A38" sqref="A38:XFD90"/>
    </sheetView>
  </sheetViews>
  <sheetFormatPr defaultRowHeight="18.600000000000001" customHeight="1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6" style="1" customWidth="1"/>
    <col min="6" max="7" width="16.42578125" style="1" customWidth="1"/>
    <col min="8" max="8" width="17.28515625" style="1" customWidth="1"/>
    <col min="9" max="9" width="17.7109375" style="1" customWidth="1"/>
    <col min="10" max="12" width="16.425781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1" width="16" style="1" customWidth="1"/>
    <col min="262" max="263" width="16.42578125" style="1" customWidth="1"/>
    <col min="264" max="264" width="17.28515625" style="1" customWidth="1"/>
    <col min="265" max="265" width="17.7109375" style="1" customWidth="1"/>
    <col min="266" max="268" width="16.425781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7" width="16" style="1" customWidth="1"/>
    <col min="518" max="519" width="16.42578125" style="1" customWidth="1"/>
    <col min="520" max="520" width="17.28515625" style="1" customWidth="1"/>
    <col min="521" max="521" width="17.7109375" style="1" customWidth="1"/>
    <col min="522" max="524" width="16.425781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3" width="16" style="1" customWidth="1"/>
    <col min="774" max="775" width="16.42578125" style="1" customWidth="1"/>
    <col min="776" max="776" width="17.28515625" style="1" customWidth="1"/>
    <col min="777" max="777" width="17.7109375" style="1" customWidth="1"/>
    <col min="778" max="780" width="16.425781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29" width="16" style="1" customWidth="1"/>
    <col min="1030" max="1031" width="16.42578125" style="1" customWidth="1"/>
    <col min="1032" max="1032" width="17.28515625" style="1" customWidth="1"/>
    <col min="1033" max="1033" width="17.7109375" style="1" customWidth="1"/>
    <col min="1034" max="1036" width="16.425781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5" width="16" style="1" customWidth="1"/>
    <col min="1286" max="1287" width="16.42578125" style="1" customWidth="1"/>
    <col min="1288" max="1288" width="17.28515625" style="1" customWidth="1"/>
    <col min="1289" max="1289" width="17.7109375" style="1" customWidth="1"/>
    <col min="1290" max="1292" width="16.425781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1" width="16" style="1" customWidth="1"/>
    <col min="1542" max="1543" width="16.42578125" style="1" customWidth="1"/>
    <col min="1544" max="1544" width="17.28515625" style="1" customWidth="1"/>
    <col min="1545" max="1545" width="17.7109375" style="1" customWidth="1"/>
    <col min="1546" max="1548" width="16.425781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7" width="16" style="1" customWidth="1"/>
    <col min="1798" max="1799" width="16.42578125" style="1" customWidth="1"/>
    <col min="1800" max="1800" width="17.28515625" style="1" customWidth="1"/>
    <col min="1801" max="1801" width="17.7109375" style="1" customWidth="1"/>
    <col min="1802" max="1804" width="16.425781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3" width="16" style="1" customWidth="1"/>
    <col min="2054" max="2055" width="16.42578125" style="1" customWidth="1"/>
    <col min="2056" max="2056" width="17.28515625" style="1" customWidth="1"/>
    <col min="2057" max="2057" width="17.7109375" style="1" customWidth="1"/>
    <col min="2058" max="2060" width="16.425781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09" width="16" style="1" customWidth="1"/>
    <col min="2310" max="2311" width="16.42578125" style="1" customWidth="1"/>
    <col min="2312" max="2312" width="17.28515625" style="1" customWidth="1"/>
    <col min="2313" max="2313" width="17.7109375" style="1" customWidth="1"/>
    <col min="2314" max="2316" width="16.425781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5" width="16" style="1" customWidth="1"/>
    <col min="2566" max="2567" width="16.42578125" style="1" customWidth="1"/>
    <col min="2568" max="2568" width="17.28515625" style="1" customWidth="1"/>
    <col min="2569" max="2569" width="17.7109375" style="1" customWidth="1"/>
    <col min="2570" max="2572" width="16.425781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1" width="16" style="1" customWidth="1"/>
    <col min="2822" max="2823" width="16.42578125" style="1" customWidth="1"/>
    <col min="2824" max="2824" width="17.28515625" style="1" customWidth="1"/>
    <col min="2825" max="2825" width="17.7109375" style="1" customWidth="1"/>
    <col min="2826" max="2828" width="16.425781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7" width="16" style="1" customWidth="1"/>
    <col min="3078" max="3079" width="16.42578125" style="1" customWidth="1"/>
    <col min="3080" max="3080" width="17.28515625" style="1" customWidth="1"/>
    <col min="3081" max="3081" width="17.7109375" style="1" customWidth="1"/>
    <col min="3082" max="3084" width="16.425781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3" width="16" style="1" customWidth="1"/>
    <col min="3334" max="3335" width="16.42578125" style="1" customWidth="1"/>
    <col min="3336" max="3336" width="17.28515625" style="1" customWidth="1"/>
    <col min="3337" max="3337" width="17.7109375" style="1" customWidth="1"/>
    <col min="3338" max="3340" width="16.425781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89" width="16" style="1" customWidth="1"/>
    <col min="3590" max="3591" width="16.42578125" style="1" customWidth="1"/>
    <col min="3592" max="3592" width="17.28515625" style="1" customWidth="1"/>
    <col min="3593" max="3593" width="17.7109375" style="1" customWidth="1"/>
    <col min="3594" max="3596" width="16.425781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5" width="16" style="1" customWidth="1"/>
    <col min="3846" max="3847" width="16.42578125" style="1" customWidth="1"/>
    <col min="3848" max="3848" width="17.28515625" style="1" customWidth="1"/>
    <col min="3849" max="3849" width="17.7109375" style="1" customWidth="1"/>
    <col min="3850" max="3852" width="16.425781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1" width="16" style="1" customWidth="1"/>
    <col min="4102" max="4103" width="16.42578125" style="1" customWidth="1"/>
    <col min="4104" max="4104" width="17.28515625" style="1" customWidth="1"/>
    <col min="4105" max="4105" width="17.7109375" style="1" customWidth="1"/>
    <col min="4106" max="4108" width="16.425781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7" width="16" style="1" customWidth="1"/>
    <col min="4358" max="4359" width="16.42578125" style="1" customWidth="1"/>
    <col min="4360" max="4360" width="17.28515625" style="1" customWidth="1"/>
    <col min="4361" max="4361" width="17.7109375" style="1" customWidth="1"/>
    <col min="4362" max="4364" width="16.425781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3" width="16" style="1" customWidth="1"/>
    <col min="4614" max="4615" width="16.42578125" style="1" customWidth="1"/>
    <col min="4616" max="4616" width="17.28515625" style="1" customWidth="1"/>
    <col min="4617" max="4617" width="17.7109375" style="1" customWidth="1"/>
    <col min="4618" max="4620" width="16.425781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69" width="16" style="1" customWidth="1"/>
    <col min="4870" max="4871" width="16.42578125" style="1" customWidth="1"/>
    <col min="4872" max="4872" width="17.28515625" style="1" customWidth="1"/>
    <col min="4873" max="4873" width="17.7109375" style="1" customWidth="1"/>
    <col min="4874" max="4876" width="16.425781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5" width="16" style="1" customWidth="1"/>
    <col min="5126" max="5127" width="16.42578125" style="1" customWidth="1"/>
    <col min="5128" max="5128" width="17.28515625" style="1" customWidth="1"/>
    <col min="5129" max="5129" width="17.7109375" style="1" customWidth="1"/>
    <col min="5130" max="5132" width="16.425781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1" width="16" style="1" customWidth="1"/>
    <col min="5382" max="5383" width="16.42578125" style="1" customWidth="1"/>
    <col min="5384" max="5384" width="17.28515625" style="1" customWidth="1"/>
    <col min="5385" max="5385" width="17.7109375" style="1" customWidth="1"/>
    <col min="5386" max="5388" width="16.425781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7" width="16" style="1" customWidth="1"/>
    <col min="5638" max="5639" width="16.42578125" style="1" customWidth="1"/>
    <col min="5640" max="5640" width="17.28515625" style="1" customWidth="1"/>
    <col min="5641" max="5641" width="17.7109375" style="1" customWidth="1"/>
    <col min="5642" max="5644" width="16.425781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3" width="16" style="1" customWidth="1"/>
    <col min="5894" max="5895" width="16.42578125" style="1" customWidth="1"/>
    <col min="5896" max="5896" width="17.28515625" style="1" customWidth="1"/>
    <col min="5897" max="5897" width="17.7109375" style="1" customWidth="1"/>
    <col min="5898" max="5900" width="16.425781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49" width="16" style="1" customWidth="1"/>
    <col min="6150" max="6151" width="16.42578125" style="1" customWidth="1"/>
    <col min="6152" max="6152" width="17.28515625" style="1" customWidth="1"/>
    <col min="6153" max="6153" width="17.7109375" style="1" customWidth="1"/>
    <col min="6154" max="6156" width="16.425781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5" width="16" style="1" customWidth="1"/>
    <col min="6406" max="6407" width="16.42578125" style="1" customWidth="1"/>
    <col min="6408" max="6408" width="17.28515625" style="1" customWidth="1"/>
    <col min="6409" max="6409" width="17.7109375" style="1" customWidth="1"/>
    <col min="6410" max="6412" width="16.425781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1" width="16" style="1" customWidth="1"/>
    <col min="6662" max="6663" width="16.42578125" style="1" customWidth="1"/>
    <col min="6664" max="6664" width="17.28515625" style="1" customWidth="1"/>
    <col min="6665" max="6665" width="17.7109375" style="1" customWidth="1"/>
    <col min="6666" max="6668" width="16.425781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7" width="16" style="1" customWidth="1"/>
    <col min="6918" max="6919" width="16.42578125" style="1" customWidth="1"/>
    <col min="6920" max="6920" width="17.28515625" style="1" customWidth="1"/>
    <col min="6921" max="6921" width="17.7109375" style="1" customWidth="1"/>
    <col min="6922" max="6924" width="16.425781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3" width="16" style="1" customWidth="1"/>
    <col min="7174" max="7175" width="16.42578125" style="1" customWidth="1"/>
    <col min="7176" max="7176" width="17.28515625" style="1" customWidth="1"/>
    <col min="7177" max="7177" width="17.7109375" style="1" customWidth="1"/>
    <col min="7178" max="7180" width="16.425781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29" width="16" style="1" customWidth="1"/>
    <col min="7430" max="7431" width="16.42578125" style="1" customWidth="1"/>
    <col min="7432" max="7432" width="17.28515625" style="1" customWidth="1"/>
    <col min="7433" max="7433" width="17.7109375" style="1" customWidth="1"/>
    <col min="7434" max="7436" width="16.425781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5" width="16" style="1" customWidth="1"/>
    <col min="7686" max="7687" width="16.42578125" style="1" customWidth="1"/>
    <col min="7688" max="7688" width="17.28515625" style="1" customWidth="1"/>
    <col min="7689" max="7689" width="17.7109375" style="1" customWidth="1"/>
    <col min="7690" max="7692" width="16.425781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1" width="16" style="1" customWidth="1"/>
    <col min="7942" max="7943" width="16.42578125" style="1" customWidth="1"/>
    <col min="7944" max="7944" width="17.28515625" style="1" customWidth="1"/>
    <col min="7945" max="7945" width="17.7109375" style="1" customWidth="1"/>
    <col min="7946" max="7948" width="16.425781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7" width="16" style="1" customWidth="1"/>
    <col min="8198" max="8199" width="16.42578125" style="1" customWidth="1"/>
    <col min="8200" max="8200" width="17.28515625" style="1" customWidth="1"/>
    <col min="8201" max="8201" width="17.7109375" style="1" customWidth="1"/>
    <col min="8202" max="8204" width="16.425781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3" width="16" style="1" customWidth="1"/>
    <col min="8454" max="8455" width="16.42578125" style="1" customWidth="1"/>
    <col min="8456" max="8456" width="17.28515625" style="1" customWidth="1"/>
    <col min="8457" max="8457" width="17.7109375" style="1" customWidth="1"/>
    <col min="8458" max="8460" width="16.425781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09" width="16" style="1" customWidth="1"/>
    <col min="8710" max="8711" width="16.42578125" style="1" customWidth="1"/>
    <col min="8712" max="8712" width="17.28515625" style="1" customWidth="1"/>
    <col min="8713" max="8713" width="17.7109375" style="1" customWidth="1"/>
    <col min="8714" max="8716" width="16.425781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5" width="16" style="1" customWidth="1"/>
    <col min="8966" max="8967" width="16.42578125" style="1" customWidth="1"/>
    <col min="8968" max="8968" width="17.28515625" style="1" customWidth="1"/>
    <col min="8969" max="8969" width="17.7109375" style="1" customWidth="1"/>
    <col min="8970" max="8972" width="16.425781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1" width="16" style="1" customWidth="1"/>
    <col min="9222" max="9223" width="16.42578125" style="1" customWidth="1"/>
    <col min="9224" max="9224" width="17.28515625" style="1" customWidth="1"/>
    <col min="9225" max="9225" width="17.7109375" style="1" customWidth="1"/>
    <col min="9226" max="9228" width="16.425781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7" width="16" style="1" customWidth="1"/>
    <col min="9478" max="9479" width="16.42578125" style="1" customWidth="1"/>
    <col min="9480" max="9480" width="17.28515625" style="1" customWidth="1"/>
    <col min="9481" max="9481" width="17.7109375" style="1" customWidth="1"/>
    <col min="9482" max="9484" width="16.425781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3" width="16" style="1" customWidth="1"/>
    <col min="9734" max="9735" width="16.42578125" style="1" customWidth="1"/>
    <col min="9736" max="9736" width="17.28515625" style="1" customWidth="1"/>
    <col min="9737" max="9737" width="17.7109375" style="1" customWidth="1"/>
    <col min="9738" max="9740" width="16.425781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89" width="16" style="1" customWidth="1"/>
    <col min="9990" max="9991" width="16.42578125" style="1" customWidth="1"/>
    <col min="9992" max="9992" width="17.28515625" style="1" customWidth="1"/>
    <col min="9993" max="9993" width="17.7109375" style="1" customWidth="1"/>
    <col min="9994" max="9996" width="16.425781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5" width="16" style="1" customWidth="1"/>
    <col min="10246" max="10247" width="16.42578125" style="1" customWidth="1"/>
    <col min="10248" max="10248" width="17.28515625" style="1" customWidth="1"/>
    <col min="10249" max="10249" width="17.7109375" style="1" customWidth="1"/>
    <col min="10250" max="10252" width="16.425781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1" width="16" style="1" customWidth="1"/>
    <col min="10502" max="10503" width="16.42578125" style="1" customWidth="1"/>
    <col min="10504" max="10504" width="17.28515625" style="1" customWidth="1"/>
    <col min="10505" max="10505" width="17.7109375" style="1" customWidth="1"/>
    <col min="10506" max="10508" width="16.425781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7" width="16" style="1" customWidth="1"/>
    <col min="10758" max="10759" width="16.42578125" style="1" customWidth="1"/>
    <col min="10760" max="10760" width="17.28515625" style="1" customWidth="1"/>
    <col min="10761" max="10761" width="17.7109375" style="1" customWidth="1"/>
    <col min="10762" max="10764" width="16.425781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3" width="16" style="1" customWidth="1"/>
    <col min="11014" max="11015" width="16.42578125" style="1" customWidth="1"/>
    <col min="11016" max="11016" width="17.28515625" style="1" customWidth="1"/>
    <col min="11017" max="11017" width="17.7109375" style="1" customWidth="1"/>
    <col min="11018" max="11020" width="16.425781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69" width="16" style="1" customWidth="1"/>
    <col min="11270" max="11271" width="16.42578125" style="1" customWidth="1"/>
    <col min="11272" max="11272" width="17.28515625" style="1" customWidth="1"/>
    <col min="11273" max="11273" width="17.7109375" style="1" customWidth="1"/>
    <col min="11274" max="11276" width="16.425781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5" width="16" style="1" customWidth="1"/>
    <col min="11526" max="11527" width="16.42578125" style="1" customWidth="1"/>
    <col min="11528" max="11528" width="17.28515625" style="1" customWidth="1"/>
    <col min="11529" max="11529" width="17.7109375" style="1" customWidth="1"/>
    <col min="11530" max="11532" width="16.425781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1" width="16" style="1" customWidth="1"/>
    <col min="11782" max="11783" width="16.42578125" style="1" customWidth="1"/>
    <col min="11784" max="11784" width="17.28515625" style="1" customWidth="1"/>
    <col min="11785" max="11785" width="17.7109375" style="1" customWidth="1"/>
    <col min="11786" max="11788" width="16.425781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7" width="16" style="1" customWidth="1"/>
    <col min="12038" max="12039" width="16.42578125" style="1" customWidth="1"/>
    <col min="12040" max="12040" width="17.28515625" style="1" customWidth="1"/>
    <col min="12041" max="12041" width="17.7109375" style="1" customWidth="1"/>
    <col min="12042" max="12044" width="16.425781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3" width="16" style="1" customWidth="1"/>
    <col min="12294" max="12295" width="16.42578125" style="1" customWidth="1"/>
    <col min="12296" max="12296" width="17.28515625" style="1" customWidth="1"/>
    <col min="12297" max="12297" width="17.7109375" style="1" customWidth="1"/>
    <col min="12298" max="12300" width="16.425781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49" width="16" style="1" customWidth="1"/>
    <col min="12550" max="12551" width="16.42578125" style="1" customWidth="1"/>
    <col min="12552" max="12552" width="17.28515625" style="1" customWidth="1"/>
    <col min="12553" max="12553" width="17.7109375" style="1" customWidth="1"/>
    <col min="12554" max="12556" width="16.425781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5" width="16" style="1" customWidth="1"/>
    <col min="12806" max="12807" width="16.42578125" style="1" customWidth="1"/>
    <col min="12808" max="12808" width="17.28515625" style="1" customWidth="1"/>
    <col min="12809" max="12809" width="17.7109375" style="1" customWidth="1"/>
    <col min="12810" max="12812" width="16.425781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1" width="16" style="1" customWidth="1"/>
    <col min="13062" max="13063" width="16.42578125" style="1" customWidth="1"/>
    <col min="13064" max="13064" width="17.28515625" style="1" customWidth="1"/>
    <col min="13065" max="13065" width="17.7109375" style="1" customWidth="1"/>
    <col min="13066" max="13068" width="16.425781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7" width="16" style="1" customWidth="1"/>
    <col min="13318" max="13319" width="16.42578125" style="1" customWidth="1"/>
    <col min="13320" max="13320" width="17.28515625" style="1" customWidth="1"/>
    <col min="13321" max="13321" width="17.7109375" style="1" customWidth="1"/>
    <col min="13322" max="13324" width="16.425781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3" width="16" style="1" customWidth="1"/>
    <col min="13574" max="13575" width="16.42578125" style="1" customWidth="1"/>
    <col min="13576" max="13576" width="17.28515625" style="1" customWidth="1"/>
    <col min="13577" max="13577" width="17.7109375" style="1" customWidth="1"/>
    <col min="13578" max="13580" width="16.425781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29" width="16" style="1" customWidth="1"/>
    <col min="13830" max="13831" width="16.42578125" style="1" customWidth="1"/>
    <col min="13832" max="13832" width="17.28515625" style="1" customWidth="1"/>
    <col min="13833" max="13833" width="17.7109375" style="1" customWidth="1"/>
    <col min="13834" max="13836" width="16.425781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5" width="16" style="1" customWidth="1"/>
    <col min="14086" max="14087" width="16.42578125" style="1" customWidth="1"/>
    <col min="14088" max="14088" width="17.28515625" style="1" customWidth="1"/>
    <col min="14089" max="14089" width="17.7109375" style="1" customWidth="1"/>
    <col min="14090" max="14092" width="16.425781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1" width="16" style="1" customWidth="1"/>
    <col min="14342" max="14343" width="16.42578125" style="1" customWidth="1"/>
    <col min="14344" max="14344" width="17.28515625" style="1" customWidth="1"/>
    <col min="14345" max="14345" width="17.7109375" style="1" customWidth="1"/>
    <col min="14346" max="14348" width="16.425781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7" width="16" style="1" customWidth="1"/>
    <col min="14598" max="14599" width="16.42578125" style="1" customWidth="1"/>
    <col min="14600" max="14600" width="17.28515625" style="1" customWidth="1"/>
    <col min="14601" max="14601" width="17.7109375" style="1" customWidth="1"/>
    <col min="14602" max="14604" width="16.425781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3" width="16" style="1" customWidth="1"/>
    <col min="14854" max="14855" width="16.42578125" style="1" customWidth="1"/>
    <col min="14856" max="14856" width="17.28515625" style="1" customWidth="1"/>
    <col min="14857" max="14857" width="17.7109375" style="1" customWidth="1"/>
    <col min="14858" max="14860" width="16.425781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09" width="16" style="1" customWidth="1"/>
    <col min="15110" max="15111" width="16.42578125" style="1" customWidth="1"/>
    <col min="15112" max="15112" width="17.28515625" style="1" customWidth="1"/>
    <col min="15113" max="15113" width="17.7109375" style="1" customWidth="1"/>
    <col min="15114" max="15116" width="16.425781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5" width="16" style="1" customWidth="1"/>
    <col min="15366" max="15367" width="16.42578125" style="1" customWidth="1"/>
    <col min="15368" max="15368" width="17.28515625" style="1" customWidth="1"/>
    <col min="15369" max="15369" width="17.7109375" style="1" customWidth="1"/>
    <col min="15370" max="15372" width="16.425781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1" width="16" style="1" customWidth="1"/>
    <col min="15622" max="15623" width="16.42578125" style="1" customWidth="1"/>
    <col min="15624" max="15624" width="17.28515625" style="1" customWidth="1"/>
    <col min="15625" max="15625" width="17.7109375" style="1" customWidth="1"/>
    <col min="15626" max="15628" width="16.425781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7" width="16" style="1" customWidth="1"/>
    <col min="15878" max="15879" width="16.42578125" style="1" customWidth="1"/>
    <col min="15880" max="15880" width="17.28515625" style="1" customWidth="1"/>
    <col min="15881" max="15881" width="17.7109375" style="1" customWidth="1"/>
    <col min="15882" max="15884" width="16.425781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3" width="16" style="1" customWidth="1"/>
    <col min="16134" max="16135" width="16.42578125" style="1" customWidth="1"/>
    <col min="16136" max="16136" width="17.28515625" style="1" customWidth="1"/>
    <col min="16137" max="16137" width="17.7109375" style="1" customWidth="1"/>
    <col min="16138" max="16140" width="16.42578125" style="1" customWidth="1"/>
    <col min="16141" max="16384" width="9.140625" style="1"/>
  </cols>
  <sheetData>
    <row r="1" spans="1:12" ht="18.600000000000001" customHeight="1">
      <c r="A1" s="26" t="s">
        <v>81</v>
      </c>
      <c r="B1" s="17" t="s">
        <v>0</v>
      </c>
      <c r="C1" s="18" t="s">
        <v>1</v>
      </c>
      <c r="D1" s="21" t="s">
        <v>2</v>
      </c>
      <c r="E1" s="61" t="s">
        <v>3</v>
      </c>
      <c r="F1" s="62"/>
      <c r="G1" s="62"/>
      <c r="H1" s="62"/>
      <c r="I1" s="62"/>
      <c r="J1" s="62"/>
      <c r="K1" s="63"/>
      <c r="L1" s="12" t="s">
        <v>4</v>
      </c>
    </row>
    <row r="2" spans="1:12" ht="18.600000000000001" customHeight="1">
      <c r="B2" s="19"/>
      <c r="C2" s="20"/>
      <c r="D2" s="22"/>
      <c r="E2" s="57"/>
      <c r="F2" s="11"/>
      <c r="G2" s="11"/>
      <c r="H2" s="11"/>
      <c r="I2" s="11"/>
      <c r="J2" s="11"/>
      <c r="K2" s="64"/>
      <c r="L2" s="13"/>
    </row>
    <row r="4" spans="1:12" ht="18.600000000000001" customHeight="1">
      <c r="A4" s="1" t="s">
        <v>5</v>
      </c>
      <c r="B4" s="1">
        <v>250</v>
      </c>
      <c r="C4" s="1">
        <v>300</v>
      </c>
      <c r="D4" s="1">
        <f>+C4+B4</f>
        <v>550</v>
      </c>
    </row>
    <row r="5" spans="1:12" ht="18.600000000000001" customHeight="1">
      <c r="A5" s="1" t="s">
        <v>6</v>
      </c>
      <c r="B5" s="1">
        <v>300</v>
      </c>
      <c r="C5" s="1">
        <v>200</v>
      </c>
      <c r="D5" s="1">
        <f>+C5+B5</f>
        <v>500</v>
      </c>
    </row>
    <row r="6" spans="1:12" ht="18.600000000000001" customHeight="1">
      <c r="A6" s="1" t="s">
        <v>42</v>
      </c>
      <c r="B6" s="1">
        <v>1200</v>
      </c>
      <c r="C6" s="1">
        <v>900</v>
      </c>
      <c r="D6" s="1">
        <f>+C6+B6</f>
        <v>2100</v>
      </c>
    </row>
    <row r="7" spans="1:12" ht="18.600000000000001" customHeight="1">
      <c r="A7" s="6" t="s">
        <v>8</v>
      </c>
    </row>
    <row r="8" spans="1:12" ht="18.600000000000001" customHeight="1">
      <c r="A8" s="3" t="s">
        <v>9</v>
      </c>
      <c r="B8" s="1">
        <v>4000</v>
      </c>
      <c r="D8" s="1">
        <f>+C8+B8</f>
        <v>4000</v>
      </c>
    </row>
    <row r="9" spans="1:12" ht="18.600000000000001" customHeight="1" thickBot="1">
      <c r="A9" s="1" t="s">
        <v>10</v>
      </c>
      <c r="B9" s="4">
        <f>SUM(B4:B8)</f>
        <v>5750</v>
      </c>
      <c r="C9" s="4">
        <f>SUM(C4:C8)</f>
        <v>1400</v>
      </c>
      <c r="D9" s="4">
        <f>+C9+B9</f>
        <v>7150</v>
      </c>
      <c r="E9" s="4"/>
      <c r="F9" s="4"/>
      <c r="G9" s="4"/>
      <c r="H9" s="4"/>
      <c r="I9" s="4"/>
      <c r="J9" s="4"/>
      <c r="K9" s="4"/>
      <c r="L9" s="4"/>
    </row>
    <row r="10" spans="1:12" ht="18.600000000000001" customHeight="1" thickTop="1"/>
    <row r="11" spans="1:12" ht="18.600000000000001" customHeight="1">
      <c r="A11" s="1" t="s">
        <v>11</v>
      </c>
      <c r="B11" s="1">
        <f>+B19-SUM(B12:B18)</f>
        <v>2150</v>
      </c>
      <c r="C11" s="1">
        <f>+C19-SUM(C12:C18)</f>
        <v>450</v>
      </c>
      <c r="D11" s="1">
        <f>+C11+B11</f>
        <v>2600</v>
      </c>
    </row>
    <row r="12" spans="1:12" ht="18.600000000000001" customHeight="1">
      <c r="A12" s="1" t="s">
        <v>12</v>
      </c>
      <c r="B12" s="1">
        <v>200</v>
      </c>
      <c r="C12" s="1">
        <v>50</v>
      </c>
      <c r="D12" s="1">
        <f>+C12+B12</f>
        <v>250</v>
      </c>
    </row>
    <row r="13" spans="1:12" s="6" customFormat="1" ht="18.600000000000001" customHeight="1">
      <c r="A13" s="5" t="s">
        <v>13</v>
      </c>
      <c r="F13" s="1"/>
      <c r="G13" s="47"/>
      <c r="H13" s="47"/>
      <c r="L13" s="1"/>
    </row>
    <row r="14" spans="1:12" s="6" customFormat="1" ht="18.600000000000001" customHeight="1">
      <c r="A14" s="6" t="s">
        <v>14</v>
      </c>
      <c r="K14" s="47"/>
      <c r="L14" s="1"/>
    </row>
    <row r="15" spans="1:12" ht="18.600000000000001" customHeight="1">
      <c r="A15" s="1" t="s">
        <v>15</v>
      </c>
      <c r="B15" s="1">
        <v>1000</v>
      </c>
      <c r="C15" s="1">
        <v>200</v>
      </c>
      <c r="D15" s="1">
        <f>+C15+B15</f>
        <v>1200</v>
      </c>
    </row>
    <row r="16" spans="1:12" ht="18.600000000000001" customHeight="1">
      <c r="A16" s="1" t="s">
        <v>16</v>
      </c>
      <c r="B16" s="1">
        <v>2000</v>
      </c>
      <c r="C16" s="1">
        <v>100</v>
      </c>
      <c r="D16" s="1">
        <f>+C16+B16</f>
        <v>2100</v>
      </c>
    </row>
    <row r="17" spans="1:13" ht="18.600000000000001" hidden="1" customHeight="1">
      <c r="A17" s="39" t="s">
        <v>74</v>
      </c>
    </row>
    <row r="18" spans="1:13" ht="18.600000000000001" customHeight="1">
      <c r="A18" s="1" t="s">
        <v>17</v>
      </c>
      <c r="B18" s="1">
        <v>400</v>
      </c>
      <c r="C18" s="1">
        <v>600</v>
      </c>
      <c r="D18" s="1">
        <f>+C18+B18</f>
        <v>1000</v>
      </c>
    </row>
    <row r="19" spans="1:13" ht="18.600000000000001" customHeight="1" thickBot="1">
      <c r="A19" s="1" t="s">
        <v>18</v>
      </c>
      <c r="B19" s="4">
        <f>+B9</f>
        <v>5750</v>
      </c>
      <c r="C19" s="4">
        <f>+C9</f>
        <v>1400</v>
      </c>
      <c r="D19" s="4">
        <f>+C19+B19</f>
        <v>7150</v>
      </c>
      <c r="E19" s="4"/>
      <c r="F19" s="4"/>
      <c r="G19" s="4"/>
      <c r="H19" s="4"/>
      <c r="I19" s="4"/>
      <c r="J19" s="4"/>
      <c r="K19" s="4"/>
      <c r="L19" s="4"/>
    </row>
    <row r="20" spans="1:13" ht="18.600000000000001" customHeight="1" thickTop="1"/>
    <row r="21" spans="1:13" ht="18.600000000000001" customHeight="1">
      <c r="A21" s="1" t="s">
        <v>19</v>
      </c>
      <c r="B21" s="1">
        <v>15000</v>
      </c>
      <c r="C21" s="1">
        <v>11000</v>
      </c>
      <c r="D21" s="1">
        <f t="shared" ref="D21:D26" si="0">+C21+B21</f>
        <v>26000</v>
      </c>
    </row>
    <row r="22" spans="1:13" ht="18.600000000000001" customHeight="1">
      <c r="A22" s="1" t="s">
        <v>21</v>
      </c>
      <c r="B22" s="1">
        <f>+B5</f>
        <v>300</v>
      </c>
      <c r="C22" s="1">
        <f>+C5</f>
        <v>200</v>
      </c>
      <c r="D22" s="1">
        <f t="shared" si="0"/>
        <v>500</v>
      </c>
    </row>
    <row r="23" spans="1:13" ht="18.600000000000001" customHeight="1">
      <c r="A23" s="3" t="s">
        <v>20</v>
      </c>
      <c r="B23" s="1">
        <f>150*0.8</f>
        <v>120</v>
      </c>
      <c r="D23" s="1">
        <f t="shared" si="0"/>
        <v>120</v>
      </c>
    </row>
    <row r="24" spans="1:13" ht="18.600000000000001" customHeight="1">
      <c r="A24" s="3" t="s">
        <v>29</v>
      </c>
      <c r="B24" s="1">
        <f>-B21-B22-B23-B26+B28-B25</f>
        <v>-14886.666666666666</v>
      </c>
      <c r="C24" s="1">
        <f>-C21-C22-C23-C26+C28-C25</f>
        <v>-10900</v>
      </c>
      <c r="D24" s="1">
        <f t="shared" si="0"/>
        <v>-25786.666666666664</v>
      </c>
    </row>
    <row r="25" spans="1:13" ht="18.600000000000001" customHeight="1">
      <c r="A25" s="2" t="s">
        <v>26</v>
      </c>
      <c r="B25" s="1">
        <v>0</v>
      </c>
      <c r="C25" s="1">
        <v>500</v>
      </c>
      <c r="D25" s="1">
        <f t="shared" si="0"/>
        <v>500</v>
      </c>
    </row>
    <row r="26" spans="1:13" ht="18.600000000000001" customHeight="1">
      <c r="A26" s="1" t="s">
        <v>73</v>
      </c>
      <c r="B26" s="1">
        <f>-B28/75%*25%</f>
        <v>-133.33333333333334</v>
      </c>
      <c r="C26" s="1">
        <f>-C28/75%*25%</f>
        <v>-200</v>
      </c>
      <c r="D26" s="1">
        <f t="shared" si="0"/>
        <v>-333.33333333333337</v>
      </c>
    </row>
    <row r="27" spans="1:13" ht="18.600000000000001" customHeight="1">
      <c r="A27" s="6" t="s">
        <v>14</v>
      </c>
    </row>
    <row r="28" spans="1:13" ht="18.600000000000001" customHeight="1" thickBot="1">
      <c r="A28" s="1" t="s">
        <v>24</v>
      </c>
      <c r="B28" s="4">
        <f>+B18</f>
        <v>400</v>
      </c>
      <c r="C28" s="4">
        <f>+C18</f>
        <v>600</v>
      </c>
      <c r="D28" s="4">
        <f>+C28+B28</f>
        <v>1000</v>
      </c>
      <c r="E28" s="4"/>
      <c r="F28" s="4"/>
      <c r="G28" s="4"/>
      <c r="H28" s="4"/>
      <c r="I28" s="4"/>
      <c r="J28" s="4"/>
      <c r="K28" s="4"/>
      <c r="L28" s="4"/>
    </row>
    <row r="29" spans="1:13" ht="18.600000000000001" customHeight="1" thickTop="1"/>
    <row r="30" spans="1:13" ht="18.600000000000001" hidden="1" customHeight="1">
      <c r="A30" s="1" t="s">
        <v>64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71"/>
      <c r="M30" s="28"/>
    </row>
    <row r="31" spans="1:13" s="28" customFormat="1" ht="57" hidden="1" customHeight="1">
      <c r="A31" s="65" t="s">
        <v>76</v>
      </c>
      <c r="B31"/>
      <c r="C31"/>
      <c r="D31"/>
      <c r="E31" s="66"/>
      <c r="F31" s="67"/>
      <c r="G31" s="66"/>
      <c r="H31" s="66"/>
      <c r="I31" s="66"/>
      <c r="J31" s="66"/>
      <c r="K31" s="66"/>
      <c r="L31" s="68"/>
    </row>
    <row r="32" spans="1:13" s="28" customFormat="1" ht="18.600000000000001" hidden="1" customHeight="1">
      <c r="A32" s="59" t="s">
        <v>65</v>
      </c>
      <c r="B32" s="27">
        <v>1</v>
      </c>
      <c r="C32" s="27">
        <f>1+B32</f>
        <v>2</v>
      </c>
      <c r="D32" s="27">
        <f t="shared" ref="D32" si="1">1+C32</f>
        <v>3</v>
      </c>
      <c r="E32" s="27"/>
      <c r="F32" s="27"/>
      <c r="G32" s="27"/>
      <c r="H32" s="27"/>
      <c r="I32" s="27"/>
      <c r="J32" s="27"/>
      <c r="K32" s="27"/>
      <c r="L32" s="27"/>
    </row>
    <row r="33" spans="1:12" s="28" customFormat="1" ht="18.600000000000001" hidden="1" customHeight="1">
      <c r="A33" s="60" t="s">
        <v>66</v>
      </c>
      <c r="B33" s="29" t="s">
        <v>67</v>
      </c>
      <c r="C33" s="29" t="s">
        <v>69</v>
      </c>
      <c r="D33" s="29" t="s">
        <v>68</v>
      </c>
      <c r="E33" s="29"/>
      <c r="F33" s="29"/>
      <c r="G33" s="29"/>
      <c r="H33" s="29"/>
      <c r="I33" s="29"/>
      <c r="J33" s="29"/>
      <c r="K33" s="29"/>
      <c r="L33" s="29"/>
    </row>
    <row r="34" spans="1:12" ht="18.600000000000001" hidden="1" customHeight="1">
      <c r="A34"/>
      <c r="B34"/>
      <c r="C34"/>
      <c r="D34"/>
      <c r="E34"/>
      <c r="F34"/>
      <c r="G34"/>
      <c r="H34"/>
      <c r="I34"/>
      <c r="J34"/>
      <c r="K34"/>
      <c r="L34"/>
    </row>
    <row r="35" spans="1:12" ht="18.600000000000001" hidden="1" customHeight="1">
      <c r="A35" s="59" t="s">
        <v>65</v>
      </c>
      <c r="B35" s="27">
        <v>12</v>
      </c>
      <c r="C35" s="27">
        <f>1+B35</f>
        <v>13</v>
      </c>
      <c r="D35" s="27">
        <f>1+C35</f>
        <v>14</v>
      </c>
      <c r="E35" s="27"/>
      <c r="F35" s="27"/>
    </row>
    <row r="36" spans="1:12" ht="18.600000000000001" hidden="1" customHeight="1">
      <c r="A36" s="60" t="s">
        <v>66</v>
      </c>
      <c r="B36" s="29" t="s">
        <v>67</v>
      </c>
      <c r="C36" s="29" t="s">
        <v>82</v>
      </c>
      <c r="D36" s="29" t="s">
        <v>68</v>
      </c>
      <c r="E36" s="29"/>
      <c r="F36" s="29"/>
    </row>
  </sheetData>
  <mergeCells count="1">
    <mergeCell ref="E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29"/>
  <sheetViews>
    <sheetView topLeftCell="A20" workbookViewId="0">
      <selection activeCell="I34" sqref="I34"/>
    </sheetView>
  </sheetViews>
  <sheetFormatPr defaultRowHeight="18.600000000000001" customHeight="1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6" style="1" customWidth="1"/>
    <col min="6" max="6" width="16.42578125" style="1" customWidth="1"/>
    <col min="7" max="7" width="19.28515625" style="1" customWidth="1"/>
    <col min="8" max="8" width="17.28515625" style="1" customWidth="1"/>
    <col min="9" max="9" width="17.7109375" style="1" customWidth="1"/>
    <col min="10" max="10" width="14.7109375" style="1" customWidth="1"/>
    <col min="11" max="12" width="16.425781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1" width="16" style="1" customWidth="1"/>
    <col min="262" max="262" width="16.42578125" style="1" customWidth="1"/>
    <col min="263" max="263" width="19.28515625" style="1" customWidth="1"/>
    <col min="264" max="264" width="17.28515625" style="1" customWidth="1"/>
    <col min="265" max="265" width="17.7109375" style="1" customWidth="1"/>
    <col min="266" max="266" width="14.7109375" style="1" customWidth="1"/>
    <col min="267" max="268" width="16.425781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7" width="16" style="1" customWidth="1"/>
    <col min="518" max="518" width="16.42578125" style="1" customWidth="1"/>
    <col min="519" max="519" width="19.28515625" style="1" customWidth="1"/>
    <col min="520" max="520" width="17.28515625" style="1" customWidth="1"/>
    <col min="521" max="521" width="17.7109375" style="1" customWidth="1"/>
    <col min="522" max="522" width="14.7109375" style="1" customWidth="1"/>
    <col min="523" max="524" width="16.425781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3" width="16" style="1" customWidth="1"/>
    <col min="774" max="774" width="16.42578125" style="1" customWidth="1"/>
    <col min="775" max="775" width="19.28515625" style="1" customWidth="1"/>
    <col min="776" max="776" width="17.28515625" style="1" customWidth="1"/>
    <col min="777" max="777" width="17.7109375" style="1" customWidth="1"/>
    <col min="778" max="778" width="14.7109375" style="1" customWidth="1"/>
    <col min="779" max="780" width="16.425781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29" width="16" style="1" customWidth="1"/>
    <col min="1030" max="1030" width="16.42578125" style="1" customWidth="1"/>
    <col min="1031" max="1031" width="19.28515625" style="1" customWidth="1"/>
    <col min="1032" max="1032" width="17.28515625" style="1" customWidth="1"/>
    <col min="1033" max="1033" width="17.7109375" style="1" customWidth="1"/>
    <col min="1034" max="1034" width="14.7109375" style="1" customWidth="1"/>
    <col min="1035" max="1036" width="16.425781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5" width="16" style="1" customWidth="1"/>
    <col min="1286" max="1286" width="16.42578125" style="1" customWidth="1"/>
    <col min="1287" max="1287" width="19.28515625" style="1" customWidth="1"/>
    <col min="1288" max="1288" width="17.28515625" style="1" customWidth="1"/>
    <col min="1289" max="1289" width="17.7109375" style="1" customWidth="1"/>
    <col min="1290" max="1290" width="14.7109375" style="1" customWidth="1"/>
    <col min="1291" max="1292" width="16.425781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1" width="16" style="1" customWidth="1"/>
    <col min="1542" max="1542" width="16.42578125" style="1" customWidth="1"/>
    <col min="1543" max="1543" width="19.28515625" style="1" customWidth="1"/>
    <col min="1544" max="1544" width="17.28515625" style="1" customWidth="1"/>
    <col min="1545" max="1545" width="17.7109375" style="1" customWidth="1"/>
    <col min="1546" max="1546" width="14.7109375" style="1" customWidth="1"/>
    <col min="1547" max="1548" width="16.425781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7" width="16" style="1" customWidth="1"/>
    <col min="1798" max="1798" width="16.42578125" style="1" customWidth="1"/>
    <col min="1799" max="1799" width="19.28515625" style="1" customWidth="1"/>
    <col min="1800" max="1800" width="17.28515625" style="1" customWidth="1"/>
    <col min="1801" max="1801" width="17.7109375" style="1" customWidth="1"/>
    <col min="1802" max="1802" width="14.7109375" style="1" customWidth="1"/>
    <col min="1803" max="1804" width="16.425781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3" width="16" style="1" customWidth="1"/>
    <col min="2054" max="2054" width="16.42578125" style="1" customWidth="1"/>
    <col min="2055" max="2055" width="19.28515625" style="1" customWidth="1"/>
    <col min="2056" max="2056" width="17.28515625" style="1" customWidth="1"/>
    <col min="2057" max="2057" width="17.7109375" style="1" customWidth="1"/>
    <col min="2058" max="2058" width="14.7109375" style="1" customWidth="1"/>
    <col min="2059" max="2060" width="16.425781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09" width="16" style="1" customWidth="1"/>
    <col min="2310" max="2310" width="16.42578125" style="1" customWidth="1"/>
    <col min="2311" max="2311" width="19.28515625" style="1" customWidth="1"/>
    <col min="2312" max="2312" width="17.28515625" style="1" customWidth="1"/>
    <col min="2313" max="2313" width="17.7109375" style="1" customWidth="1"/>
    <col min="2314" max="2314" width="14.7109375" style="1" customWidth="1"/>
    <col min="2315" max="2316" width="16.425781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5" width="16" style="1" customWidth="1"/>
    <col min="2566" max="2566" width="16.42578125" style="1" customWidth="1"/>
    <col min="2567" max="2567" width="19.28515625" style="1" customWidth="1"/>
    <col min="2568" max="2568" width="17.28515625" style="1" customWidth="1"/>
    <col min="2569" max="2569" width="17.7109375" style="1" customWidth="1"/>
    <col min="2570" max="2570" width="14.7109375" style="1" customWidth="1"/>
    <col min="2571" max="2572" width="16.425781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1" width="16" style="1" customWidth="1"/>
    <col min="2822" max="2822" width="16.42578125" style="1" customWidth="1"/>
    <col min="2823" max="2823" width="19.28515625" style="1" customWidth="1"/>
    <col min="2824" max="2824" width="17.28515625" style="1" customWidth="1"/>
    <col min="2825" max="2825" width="17.7109375" style="1" customWidth="1"/>
    <col min="2826" max="2826" width="14.7109375" style="1" customWidth="1"/>
    <col min="2827" max="2828" width="16.425781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7" width="16" style="1" customWidth="1"/>
    <col min="3078" max="3078" width="16.42578125" style="1" customWidth="1"/>
    <col min="3079" max="3079" width="19.28515625" style="1" customWidth="1"/>
    <col min="3080" max="3080" width="17.28515625" style="1" customWidth="1"/>
    <col min="3081" max="3081" width="17.7109375" style="1" customWidth="1"/>
    <col min="3082" max="3082" width="14.7109375" style="1" customWidth="1"/>
    <col min="3083" max="3084" width="16.425781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3" width="16" style="1" customWidth="1"/>
    <col min="3334" max="3334" width="16.42578125" style="1" customWidth="1"/>
    <col min="3335" max="3335" width="19.28515625" style="1" customWidth="1"/>
    <col min="3336" max="3336" width="17.28515625" style="1" customWidth="1"/>
    <col min="3337" max="3337" width="17.7109375" style="1" customWidth="1"/>
    <col min="3338" max="3338" width="14.7109375" style="1" customWidth="1"/>
    <col min="3339" max="3340" width="16.425781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89" width="16" style="1" customWidth="1"/>
    <col min="3590" max="3590" width="16.42578125" style="1" customWidth="1"/>
    <col min="3591" max="3591" width="19.28515625" style="1" customWidth="1"/>
    <col min="3592" max="3592" width="17.28515625" style="1" customWidth="1"/>
    <col min="3593" max="3593" width="17.7109375" style="1" customWidth="1"/>
    <col min="3594" max="3594" width="14.7109375" style="1" customWidth="1"/>
    <col min="3595" max="3596" width="16.425781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5" width="16" style="1" customWidth="1"/>
    <col min="3846" max="3846" width="16.42578125" style="1" customWidth="1"/>
    <col min="3847" max="3847" width="19.28515625" style="1" customWidth="1"/>
    <col min="3848" max="3848" width="17.28515625" style="1" customWidth="1"/>
    <col min="3849" max="3849" width="17.7109375" style="1" customWidth="1"/>
    <col min="3850" max="3850" width="14.7109375" style="1" customWidth="1"/>
    <col min="3851" max="3852" width="16.425781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1" width="16" style="1" customWidth="1"/>
    <col min="4102" max="4102" width="16.42578125" style="1" customWidth="1"/>
    <col min="4103" max="4103" width="19.28515625" style="1" customWidth="1"/>
    <col min="4104" max="4104" width="17.28515625" style="1" customWidth="1"/>
    <col min="4105" max="4105" width="17.7109375" style="1" customWidth="1"/>
    <col min="4106" max="4106" width="14.7109375" style="1" customWidth="1"/>
    <col min="4107" max="4108" width="16.425781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7" width="16" style="1" customWidth="1"/>
    <col min="4358" max="4358" width="16.42578125" style="1" customWidth="1"/>
    <col min="4359" max="4359" width="19.28515625" style="1" customWidth="1"/>
    <col min="4360" max="4360" width="17.28515625" style="1" customWidth="1"/>
    <col min="4361" max="4361" width="17.7109375" style="1" customWidth="1"/>
    <col min="4362" max="4362" width="14.7109375" style="1" customWidth="1"/>
    <col min="4363" max="4364" width="16.425781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3" width="16" style="1" customWidth="1"/>
    <col min="4614" max="4614" width="16.42578125" style="1" customWidth="1"/>
    <col min="4615" max="4615" width="19.28515625" style="1" customWidth="1"/>
    <col min="4616" max="4616" width="17.28515625" style="1" customWidth="1"/>
    <col min="4617" max="4617" width="17.7109375" style="1" customWidth="1"/>
    <col min="4618" max="4618" width="14.7109375" style="1" customWidth="1"/>
    <col min="4619" max="4620" width="16.425781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69" width="16" style="1" customWidth="1"/>
    <col min="4870" max="4870" width="16.42578125" style="1" customWidth="1"/>
    <col min="4871" max="4871" width="19.28515625" style="1" customWidth="1"/>
    <col min="4872" max="4872" width="17.28515625" style="1" customWidth="1"/>
    <col min="4873" max="4873" width="17.7109375" style="1" customWidth="1"/>
    <col min="4874" max="4874" width="14.7109375" style="1" customWidth="1"/>
    <col min="4875" max="4876" width="16.425781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5" width="16" style="1" customWidth="1"/>
    <col min="5126" max="5126" width="16.42578125" style="1" customWidth="1"/>
    <col min="5127" max="5127" width="19.28515625" style="1" customWidth="1"/>
    <col min="5128" max="5128" width="17.28515625" style="1" customWidth="1"/>
    <col min="5129" max="5129" width="17.7109375" style="1" customWidth="1"/>
    <col min="5130" max="5130" width="14.7109375" style="1" customWidth="1"/>
    <col min="5131" max="5132" width="16.425781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1" width="16" style="1" customWidth="1"/>
    <col min="5382" max="5382" width="16.42578125" style="1" customWidth="1"/>
    <col min="5383" max="5383" width="19.28515625" style="1" customWidth="1"/>
    <col min="5384" max="5384" width="17.28515625" style="1" customWidth="1"/>
    <col min="5385" max="5385" width="17.7109375" style="1" customWidth="1"/>
    <col min="5386" max="5386" width="14.7109375" style="1" customWidth="1"/>
    <col min="5387" max="5388" width="16.425781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7" width="16" style="1" customWidth="1"/>
    <col min="5638" max="5638" width="16.42578125" style="1" customWidth="1"/>
    <col min="5639" max="5639" width="19.28515625" style="1" customWidth="1"/>
    <col min="5640" max="5640" width="17.28515625" style="1" customWidth="1"/>
    <col min="5641" max="5641" width="17.7109375" style="1" customWidth="1"/>
    <col min="5642" max="5642" width="14.7109375" style="1" customWidth="1"/>
    <col min="5643" max="5644" width="16.425781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3" width="16" style="1" customWidth="1"/>
    <col min="5894" max="5894" width="16.42578125" style="1" customWidth="1"/>
    <col min="5895" max="5895" width="19.28515625" style="1" customWidth="1"/>
    <col min="5896" max="5896" width="17.28515625" style="1" customWidth="1"/>
    <col min="5897" max="5897" width="17.7109375" style="1" customWidth="1"/>
    <col min="5898" max="5898" width="14.7109375" style="1" customWidth="1"/>
    <col min="5899" max="5900" width="16.425781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49" width="16" style="1" customWidth="1"/>
    <col min="6150" max="6150" width="16.42578125" style="1" customWidth="1"/>
    <col min="6151" max="6151" width="19.28515625" style="1" customWidth="1"/>
    <col min="6152" max="6152" width="17.28515625" style="1" customWidth="1"/>
    <col min="6153" max="6153" width="17.7109375" style="1" customWidth="1"/>
    <col min="6154" max="6154" width="14.7109375" style="1" customWidth="1"/>
    <col min="6155" max="6156" width="16.425781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5" width="16" style="1" customWidth="1"/>
    <col min="6406" max="6406" width="16.42578125" style="1" customWidth="1"/>
    <col min="6407" max="6407" width="19.28515625" style="1" customWidth="1"/>
    <col min="6408" max="6408" width="17.28515625" style="1" customWidth="1"/>
    <col min="6409" max="6409" width="17.7109375" style="1" customWidth="1"/>
    <col min="6410" max="6410" width="14.7109375" style="1" customWidth="1"/>
    <col min="6411" max="6412" width="16.425781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1" width="16" style="1" customWidth="1"/>
    <col min="6662" max="6662" width="16.42578125" style="1" customWidth="1"/>
    <col min="6663" max="6663" width="19.28515625" style="1" customWidth="1"/>
    <col min="6664" max="6664" width="17.28515625" style="1" customWidth="1"/>
    <col min="6665" max="6665" width="17.7109375" style="1" customWidth="1"/>
    <col min="6666" max="6666" width="14.7109375" style="1" customWidth="1"/>
    <col min="6667" max="6668" width="16.425781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7" width="16" style="1" customWidth="1"/>
    <col min="6918" max="6918" width="16.42578125" style="1" customWidth="1"/>
    <col min="6919" max="6919" width="19.28515625" style="1" customWidth="1"/>
    <col min="6920" max="6920" width="17.28515625" style="1" customWidth="1"/>
    <col min="6921" max="6921" width="17.7109375" style="1" customWidth="1"/>
    <col min="6922" max="6922" width="14.7109375" style="1" customWidth="1"/>
    <col min="6923" max="6924" width="16.425781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3" width="16" style="1" customWidth="1"/>
    <col min="7174" max="7174" width="16.42578125" style="1" customWidth="1"/>
    <col min="7175" max="7175" width="19.28515625" style="1" customWidth="1"/>
    <col min="7176" max="7176" width="17.28515625" style="1" customWidth="1"/>
    <col min="7177" max="7177" width="17.7109375" style="1" customWidth="1"/>
    <col min="7178" max="7178" width="14.7109375" style="1" customWidth="1"/>
    <col min="7179" max="7180" width="16.425781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29" width="16" style="1" customWidth="1"/>
    <col min="7430" max="7430" width="16.42578125" style="1" customWidth="1"/>
    <col min="7431" max="7431" width="19.28515625" style="1" customWidth="1"/>
    <col min="7432" max="7432" width="17.28515625" style="1" customWidth="1"/>
    <col min="7433" max="7433" width="17.7109375" style="1" customWidth="1"/>
    <col min="7434" max="7434" width="14.7109375" style="1" customWidth="1"/>
    <col min="7435" max="7436" width="16.425781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5" width="16" style="1" customWidth="1"/>
    <col min="7686" max="7686" width="16.42578125" style="1" customWidth="1"/>
    <col min="7687" max="7687" width="19.28515625" style="1" customWidth="1"/>
    <col min="7688" max="7688" width="17.28515625" style="1" customWidth="1"/>
    <col min="7689" max="7689" width="17.7109375" style="1" customWidth="1"/>
    <col min="7690" max="7690" width="14.7109375" style="1" customWidth="1"/>
    <col min="7691" max="7692" width="16.425781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1" width="16" style="1" customWidth="1"/>
    <col min="7942" max="7942" width="16.42578125" style="1" customWidth="1"/>
    <col min="7943" max="7943" width="19.28515625" style="1" customWidth="1"/>
    <col min="7944" max="7944" width="17.28515625" style="1" customWidth="1"/>
    <col min="7945" max="7945" width="17.7109375" style="1" customWidth="1"/>
    <col min="7946" max="7946" width="14.7109375" style="1" customWidth="1"/>
    <col min="7947" max="7948" width="16.425781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7" width="16" style="1" customWidth="1"/>
    <col min="8198" max="8198" width="16.42578125" style="1" customWidth="1"/>
    <col min="8199" max="8199" width="19.28515625" style="1" customWidth="1"/>
    <col min="8200" max="8200" width="17.28515625" style="1" customWidth="1"/>
    <col min="8201" max="8201" width="17.7109375" style="1" customWidth="1"/>
    <col min="8202" max="8202" width="14.7109375" style="1" customWidth="1"/>
    <col min="8203" max="8204" width="16.425781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3" width="16" style="1" customWidth="1"/>
    <col min="8454" max="8454" width="16.42578125" style="1" customWidth="1"/>
    <col min="8455" max="8455" width="19.28515625" style="1" customWidth="1"/>
    <col min="8456" max="8456" width="17.28515625" style="1" customWidth="1"/>
    <col min="8457" max="8457" width="17.7109375" style="1" customWidth="1"/>
    <col min="8458" max="8458" width="14.7109375" style="1" customWidth="1"/>
    <col min="8459" max="8460" width="16.425781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09" width="16" style="1" customWidth="1"/>
    <col min="8710" max="8710" width="16.42578125" style="1" customWidth="1"/>
    <col min="8711" max="8711" width="19.28515625" style="1" customWidth="1"/>
    <col min="8712" max="8712" width="17.28515625" style="1" customWidth="1"/>
    <col min="8713" max="8713" width="17.7109375" style="1" customWidth="1"/>
    <col min="8714" max="8714" width="14.7109375" style="1" customWidth="1"/>
    <col min="8715" max="8716" width="16.425781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5" width="16" style="1" customWidth="1"/>
    <col min="8966" max="8966" width="16.42578125" style="1" customWidth="1"/>
    <col min="8967" max="8967" width="19.28515625" style="1" customWidth="1"/>
    <col min="8968" max="8968" width="17.28515625" style="1" customWidth="1"/>
    <col min="8969" max="8969" width="17.7109375" style="1" customWidth="1"/>
    <col min="8970" max="8970" width="14.7109375" style="1" customWidth="1"/>
    <col min="8971" max="8972" width="16.425781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1" width="16" style="1" customWidth="1"/>
    <col min="9222" max="9222" width="16.42578125" style="1" customWidth="1"/>
    <col min="9223" max="9223" width="19.28515625" style="1" customWidth="1"/>
    <col min="9224" max="9224" width="17.28515625" style="1" customWidth="1"/>
    <col min="9225" max="9225" width="17.7109375" style="1" customWidth="1"/>
    <col min="9226" max="9226" width="14.7109375" style="1" customWidth="1"/>
    <col min="9227" max="9228" width="16.425781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7" width="16" style="1" customWidth="1"/>
    <col min="9478" max="9478" width="16.42578125" style="1" customWidth="1"/>
    <col min="9479" max="9479" width="19.28515625" style="1" customWidth="1"/>
    <col min="9480" max="9480" width="17.28515625" style="1" customWidth="1"/>
    <col min="9481" max="9481" width="17.7109375" style="1" customWidth="1"/>
    <col min="9482" max="9482" width="14.7109375" style="1" customWidth="1"/>
    <col min="9483" max="9484" width="16.425781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3" width="16" style="1" customWidth="1"/>
    <col min="9734" max="9734" width="16.42578125" style="1" customWidth="1"/>
    <col min="9735" max="9735" width="19.28515625" style="1" customWidth="1"/>
    <col min="9736" max="9736" width="17.28515625" style="1" customWidth="1"/>
    <col min="9737" max="9737" width="17.7109375" style="1" customWidth="1"/>
    <col min="9738" max="9738" width="14.7109375" style="1" customWidth="1"/>
    <col min="9739" max="9740" width="16.425781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89" width="16" style="1" customWidth="1"/>
    <col min="9990" max="9990" width="16.42578125" style="1" customWidth="1"/>
    <col min="9991" max="9991" width="19.28515625" style="1" customWidth="1"/>
    <col min="9992" max="9992" width="17.28515625" style="1" customWidth="1"/>
    <col min="9993" max="9993" width="17.7109375" style="1" customWidth="1"/>
    <col min="9994" max="9994" width="14.7109375" style="1" customWidth="1"/>
    <col min="9995" max="9996" width="16.425781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5" width="16" style="1" customWidth="1"/>
    <col min="10246" max="10246" width="16.42578125" style="1" customWidth="1"/>
    <col min="10247" max="10247" width="19.28515625" style="1" customWidth="1"/>
    <col min="10248" max="10248" width="17.28515625" style="1" customWidth="1"/>
    <col min="10249" max="10249" width="17.7109375" style="1" customWidth="1"/>
    <col min="10250" max="10250" width="14.7109375" style="1" customWidth="1"/>
    <col min="10251" max="10252" width="16.425781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1" width="16" style="1" customWidth="1"/>
    <col min="10502" max="10502" width="16.42578125" style="1" customWidth="1"/>
    <col min="10503" max="10503" width="19.28515625" style="1" customWidth="1"/>
    <col min="10504" max="10504" width="17.28515625" style="1" customWidth="1"/>
    <col min="10505" max="10505" width="17.7109375" style="1" customWidth="1"/>
    <col min="10506" max="10506" width="14.7109375" style="1" customWidth="1"/>
    <col min="10507" max="10508" width="16.425781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7" width="16" style="1" customWidth="1"/>
    <col min="10758" max="10758" width="16.42578125" style="1" customWidth="1"/>
    <col min="10759" max="10759" width="19.28515625" style="1" customWidth="1"/>
    <col min="10760" max="10760" width="17.28515625" style="1" customWidth="1"/>
    <col min="10761" max="10761" width="17.7109375" style="1" customWidth="1"/>
    <col min="10762" max="10762" width="14.7109375" style="1" customWidth="1"/>
    <col min="10763" max="10764" width="16.425781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3" width="16" style="1" customWidth="1"/>
    <col min="11014" max="11014" width="16.42578125" style="1" customWidth="1"/>
    <col min="11015" max="11015" width="19.28515625" style="1" customWidth="1"/>
    <col min="11016" max="11016" width="17.28515625" style="1" customWidth="1"/>
    <col min="11017" max="11017" width="17.7109375" style="1" customWidth="1"/>
    <col min="11018" max="11018" width="14.7109375" style="1" customWidth="1"/>
    <col min="11019" max="11020" width="16.425781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69" width="16" style="1" customWidth="1"/>
    <col min="11270" max="11270" width="16.42578125" style="1" customWidth="1"/>
    <col min="11271" max="11271" width="19.28515625" style="1" customWidth="1"/>
    <col min="11272" max="11272" width="17.28515625" style="1" customWidth="1"/>
    <col min="11273" max="11273" width="17.7109375" style="1" customWidth="1"/>
    <col min="11274" max="11274" width="14.7109375" style="1" customWidth="1"/>
    <col min="11275" max="11276" width="16.425781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5" width="16" style="1" customWidth="1"/>
    <col min="11526" max="11526" width="16.42578125" style="1" customWidth="1"/>
    <col min="11527" max="11527" width="19.28515625" style="1" customWidth="1"/>
    <col min="11528" max="11528" width="17.28515625" style="1" customWidth="1"/>
    <col min="11529" max="11529" width="17.7109375" style="1" customWidth="1"/>
    <col min="11530" max="11530" width="14.7109375" style="1" customWidth="1"/>
    <col min="11531" max="11532" width="16.425781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1" width="16" style="1" customWidth="1"/>
    <col min="11782" max="11782" width="16.42578125" style="1" customWidth="1"/>
    <col min="11783" max="11783" width="19.28515625" style="1" customWidth="1"/>
    <col min="11784" max="11784" width="17.28515625" style="1" customWidth="1"/>
    <col min="11785" max="11785" width="17.7109375" style="1" customWidth="1"/>
    <col min="11786" max="11786" width="14.7109375" style="1" customWidth="1"/>
    <col min="11787" max="11788" width="16.425781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7" width="16" style="1" customWidth="1"/>
    <col min="12038" max="12038" width="16.42578125" style="1" customWidth="1"/>
    <col min="12039" max="12039" width="19.28515625" style="1" customWidth="1"/>
    <col min="12040" max="12040" width="17.28515625" style="1" customWidth="1"/>
    <col min="12041" max="12041" width="17.7109375" style="1" customWidth="1"/>
    <col min="12042" max="12042" width="14.7109375" style="1" customWidth="1"/>
    <col min="12043" max="12044" width="16.425781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3" width="16" style="1" customWidth="1"/>
    <col min="12294" max="12294" width="16.42578125" style="1" customWidth="1"/>
    <col min="12295" max="12295" width="19.28515625" style="1" customWidth="1"/>
    <col min="12296" max="12296" width="17.28515625" style="1" customWidth="1"/>
    <col min="12297" max="12297" width="17.7109375" style="1" customWidth="1"/>
    <col min="12298" max="12298" width="14.7109375" style="1" customWidth="1"/>
    <col min="12299" max="12300" width="16.425781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49" width="16" style="1" customWidth="1"/>
    <col min="12550" max="12550" width="16.42578125" style="1" customWidth="1"/>
    <col min="12551" max="12551" width="19.28515625" style="1" customWidth="1"/>
    <col min="12552" max="12552" width="17.28515625" style="1" customWidth="1"/>
    <col min="12553" max="12553" width="17.7109375" style="1" customWidth="1"/>
    <col min="12554" max="12554" width="14.7109375" style="1" customWidth="1"/>
    <col min="12555" max="12556" width="16.425781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5" width="16" style="1" customWidth="1"/>
    <col min="12806" max="12806" width="16.42578125" style="1" customWidth="1"/>
    <col min="12807" max="12807" width="19.28515625" style="1" customWidth="1"/>
    <col min="12808" max="12808" width="17.28515625" style="1" customWidth="1"/>
    <col min="12809" max="12809" width="17.7109375" style="1" customWidth="1"/>
    <col min="12810" max="12810" width="14.7109375" style="1" customWidth="1"/>
    <col min="12811" max="12812" width="16.425781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1" width="16" style="1" customWidth="1"/>
    <col min="13062" max="13062" width="16.42578125" style="1" customWidth="1"/>
    <col min="13063" max="13063" width="19.28515625" style="1" customWidth="1"/>
    <col min="13064" max="13064" width="17.28515625" style="1" customWidth="1"/>
    <col min="13065" max="13065" width="17.7109375" style="1" customWidth="1"/>
    <col min="13066" max="13066" width="14.7109375" style="1" customWidth="1"/>
    <col min="13067" max="13068" width="16.425781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7" width="16" style="1" customWidth="1"/>
    <col min="13318" max="13318" width="16.42578125" style="1" customWidth="1"/>
    <col min="13319" max="13319" width="19.28515625" style="1" customWidth="1"/>
    <col min="13320" max="13320" width="17.28515625" style="1" customWidth="1"/>
    <col min="13321" max="13321" width="17.7109375" style="1" customWidth="1"/>
    <col min="13322" max="13322" width="14.7109375" style="1" customWidth="1"/>
    <col min="13323" max="13324" width="16.425781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3" width="16" style="1" customWidth="1"/>
    <col min="13574" max="13574" width="16.42578125" style="1" customWidth="1"/>
    <col min="13575" max="13575" width="19.28515625" style="1" customWidth="1"/>
    <col min="13576" max="13576" width="17.28515625" style="1" customWidth="1"/>
    <col min="13577" max="13577" width="17.7109375" style="1" customWidth="1"/>
    <col min="13578" max="13578" width="14.7109375" style="1" customWidth="1"/>
    <col min="13579" max="13580" width="16.425781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29" width="16" style="1" customWidth="1"/>
    <col min="13830" max="13830" width="16.42578125" style="1" customWidth="1"/>
    <col min="13831" max="13831" width="19.28515625" style="1" customWidth="1"/>
    <col min="13832" max="13832" width="17.28515625" style="1" customWidth="1"/>
    <col min="13833" max="13833" width="17.7109375" style="1" customWidth="1"/>
    <col min="13834" max="13834" width="14.7109375" style="1" customWidth="1"/>
    <col min="13835" max="13836" width="16.425781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5" width="16" style="1" customWidth="1"/>
    <col min="14086" max="14086" width="16.42578125" style="1" customWidth="1"/>
    <col min="14087" max="14087" width="19.28515625" style="1" customWidth="1"/>
    <col min="14088" max="14088" width="17.28515625" style="1" customWidth="1"/>
    <col min="14089" max="14089" width="17.7109375" style="1" customWidth="1"/>
    <col min="14090" max="14090" width="14.7109375" style="1" customWidth="1"/>
    <col min="14091" max="14092" width="16.425781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1" width="16" style="1" customWidth="1"/>
    <col min="14342" max="14342" width="16.42578125" style="1" customWidth="1"/>
    <col min="14343" max="14343" width="19.28515625" style="1" customWidth="1"/>
    <col min="14344" max="14344" width="17.28515625" style="1" customWidth="1"/>
    <col min="14345" max="14345" width="17.7109375" style="1" customWidth="1"/>
    <col min="14346" max="14346" width="14.7109375" style="1" customWidth="1"/>
    <col min="14347" max="14348" width="16.425781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7" width="16" style="1" customWidth="1"/>
    <col min="14598" max="14598" width="16.42578125" style="1" customWidth="1"/>
    <col min="14599" max="14599" width="19.28515625" style="1" customWidth="1"/>
    <col min="14600" max="14600" width="17.28515625" style="1" customWidth="1"/>
    <col min="14601" max="14601" width="17.7109375" style="1" customWidth="1"/>
    <col min="14602" max="14602" width="14.7109375" style="1" customWidth="1"/>
    <col min="14603" max="14604" width="16.425781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3" width="16" style="1" customWidth="1"/>
    <col min="14854" max="14854" width="16.42578125" style="1" customWidth="1"/>
    <col min="14855" max="14855" width="19.28515625" style="1" customWidth="1"/>
    <col min="14856" max="14856" width="17.28515625" style="1" customWidth="1"/>
    <col min="14857" max="14857" width="17.7109375" style="1" customWidth="1"/>
    <col min="14858" max="14858" width="14.7109375" style="1" customWidth="1"/>
    <col min="14859" max="14860" width="16.425781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09" width="16" style="1" customWidth="1"/>
    <col min="15110" max="15110" width="16.42578125" style="1" customWidth="1"/>
    <col min="15111" max="15111" width="19.28515625" style="1" customWidth="1"/>
    <col min="15112" max="15112" width="17.28515625" style="1" customWidth="1"/>
    <col min="15113" max="15113" width="17.7109375" style="1" customWidth="1"/>
    <col min="15114" max="15114" width="14.7109375" style="1" customWidth="1"/>
    <col min="15115" max="15116" width="16.425781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5" width="16" style="1" customWidth="1"/>
    <col min="15366" max="15366" width="16.42578125" style="1" customWidth="1"/>
    <col min="15367" max="15367" width="19.28515625" style="1" customWidth="1"/>
    <col min="15368" max="15368" width="17.28515625" style="1" customWidth="1"/>
    <col min="15369" max="15369" width="17.7109375" style="1" customWidth="1"/>
    <col min="15370" max="15370" width="14.7109375" style="1" customWidth="1"/>
    <col min="15371" max="15372" width="16.425781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1" width="16" style="1" customWidth="1"/>
    <col min="15622" max="15622" width="16.42578125" style="1" customWidth="1"/>
    <col min="15623" max="15623" width="19.28515625" style="1" customWidth="1"/>
    <col min="15624" max="15624" width="17.28515625" style="1" customWidth="1"/>
    <col min="15625" max="15625" width="17.7109375" style="1" customWidth="1"/>
    <col min="15626" max="15626" width="14.7109375" style="1" customWidth="1"/>
    <col min="15627" max="15628" width="16.425781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7" width="16" style="1" customWidth="1"/>
    <col min="15878" max="15878" width="16.42578125" style="1" customWidth="1"/>
    <col min="15879" max="15879" width="19.28515625" style="1" customWidth="1"/>
    <col min="15880" max="15880" width="17.28515625" style="1" customWidth="1"/>
    <col min="15881" max="15881" width="17.7109375" style="1" customWidth="1"/>
    <col min="15882" max="15882" width="14.7109375" style="1" customWidth="1"/>
    <col min="15883" max="15884" width="16.425781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3" width="16" style="1" customWidth="1"/>
    <col min="16134" max="16134" width="16.42578125" style="1" customWidth="1"/>
    <col min="16135" max="16135" width="19.28515625" style="1" customWidth="1"/>
    <col min="16136" max="16136" width="17.28515625" style="1" customWidth="1"/>
    <col min="16137" max="16137" width="17.7109375" style="1" customWidth="1"/>
    <col min="16138" max="16138" width="14.7109375" style="1" customWidth="1"/>
    <col min="16139" max="16140" width="16.42578125" style="1" customWidth="1"/>
    <col min="16141" max="16384" width="9.140625" style="1"/>
  </cols>
  <sheetData>
    <row r="1" spans="1:12" ht="18.600000000000001" customHeight="1">
      <c r="A1" s="26" t="s">
        <v>81</v>
      </c>
      <c r="B1" s="17" t="s">
        <v>0</v>
      </c>
      <c r="C1" s="18" t="s">
        <v>1</v>
      </c>
      <c r="D1" s="21" t="s">
        <v>2</v>
      </c>
      <c r="E1" s="61" t="s">
        <v>3</v>
      </c>
      <c r="F1" s="62"/>
      <c r="G1" s="62"/>
      <c r="H1" s="62"/>
      <c r="I1" s="62"/>
      <c r="J1" s="62"/>
      <c r="K1" s="63"/>
      <c r="L1" s="12" t="s">
        <v>4</v>
      </c>
    </row>
    <row r="2" spans="1:12" ht="18.600000000000001" customHeight="1">
      <c r="B2" s="19"/>
      <c r="C2" s="20"/>
      <c r="D2" s="22"/>
      <c r="E2" s="11"/>
      <c r="F2" s="11"/>
      <c r="G2" s="11"/>
      <c r="H2" s="11"/>
      <c r="I2" s="11"/>
      <c r="J2" s="11"/>
      <c r="K2" s="64"/>
      <c r="L2" s="13"/>
    </row>
    <row r="4" spans="1:12" ht="18.600000000000001" customHeight="1">
      <c r="A4" s="1" t="s">
        <v>5</v>
      </c>
      <c r="B4" s="1">
        <v>300</v>
      </c>
      <c r="C4" s="1">
        <v>400</v>
      </c>
      <c r="D4" s="1">
        <f>+C4+B4</f>
        <v>700</v>
      </c>
    </row>
    <row r="5" spans="1:12" ht="18.600000000000001" customHeight="1">
      <c r="A5" s="1" t="s">
        <v>6</v>
      </c>
      <c r="B5" s="1">
        <v>500</v>
      </c>
      <c r="C5" s="1">
        <v>300</v>
      </c>
      <c r="D5" s="1">
        <f>+C5+B5</f>
        <v>800</v>
      </c>
    </row>
    <row r="6" spans="1:12" ht="18.600000000000001" customHeight="1">
      <c r="A6" s="1" t="s">
        <v>42</v>
      </c>
      <c r="B6" s="1">
        <v>5000</v>
      </c>
      <c r="C6" s="1">
        <v>1000</v>
      </c>
      <c r="D6" s="1">
        <f>+C6+B6</f>
        <v>6000</v>
      </c>
    </row>
    <row r="7" spans="1:12" ht="18.600000000000001" customHeight="1">
      <c r="A7" s="6" t="s">
        <v>8</v>
      </c>
      <c r="E7" s="80"/>
    </row>
    <row r="8" spans="1:12" ht="18.600000000000001" customHeight="1">
      <c r="A8" s="3" t="s">
        <v>9</v>
      </c>
      <c r="B8" s="1">
        <v>8000</v>
      </c>
      <c r="D8" s="1">
        <f>+C8+B8</f>
        <v>8000</v>
      </c>
    </row>
    <row r="9" spans="1:12" ht="18.600000000000001" customHeight="1" thickBot="1">
      <c r="A9" s="1" t="s">
        <v>10</v>
      </c>
      <c r="B9" s="4">
        <f>SUM(B4:B8)</f>
        <v>13800</v>
      </c>
      <c r="C9" s="4">
        <f>SUM(C4:C8)</f>
        <v>1700</v>
      </c>
      <c r="D9" s="4">
        <f>+C9+B9</f>
        <v>15500</v>
      </c>
      <c r="E9" s="4"/>
      <c r="F9" s="4"/>
      <c r="G9" s="4"/>
      <c r="H9" s="4"/>
      <c r="I9" s="4"/>
      <c r="J9" s="4"/>
      <c r="K9" s="4"/>
      <c r="L9" s="4"/>
    </row>
    <row r="10" spans="1:12" ht="18.600000000000001" customHeight="1" thickTop="1"/>
    <row r="11" spans="1:12" ht="18.600000000000001" customHeight="1">
      <c r="A11" s="1" t="s">
        <v>11</v>
      </c>
      <c r="B11" s="1">
        <f>+B19-SUM(B12:B18)</f>
        <v>4500</v>
      </c>
      <c r="C11" s="1">
        <f>+C19-SUM(C12:C18)</f>
        <v>-600</v>
      </c>
      <c r="D11" s="1">
        <f>+C11+B11</f>
        <v>3900</v>
      </c>
    </row>
    <row r="12" spans="1:12" ht="18.600000000000001" customHeight="1">
      <c r="A12" s="1" t="s">
        <v>12</v>
      </c>
      <c r="B12" s="1">
        <v>4000</v>
      </c>
      <c r="C12" s="1">
        <v>200</v>
      </c>
      <c r="D12" s="1">
        <f>+C12+B12</f>
        <v>4200</v>
      </c>
      <c r="E12" s="80"/>
    </row>
    <row r="13" spans="1:12" s="6" customFormat="1" ht="18.600000000000001" customHeight="1">
      <c r="A13" s="5" t="s">
        <v>13</v>
      </c>
      <c r="E13" s="1"/>
      <c r="F13" s="47"/>
      <c r="G13" s="47"/>
      <c r="L13" s="1"/>
    </row>
    <row r="14" spans="1:12" s="6" customFormat="1" ht="18.600000000000001" customHeight="1">
      <c r="A14" s="6" t="s">
        <v>14</v>
      </c>
      <c r="K14" s="47"/>
      <c r="L14" s="1"/>
    </row>
    <row r="15" spans="1:12" ht="18.600000000000001" customHeight="1">
      <c r="A15" s="1" t="s">
        <v>15</v>
      </c>
      <c r="B15" s="1">
        <v>3000</v>
      </c>
      <c r="C15" s="1">
        <v>1000</v>
      </c>
      <c r="D15" s="1">
        <f>+C15+B15</f>
        <v>4000</v>
      </c>
    </row>
    <row r="16" spans="1:12" ht="18.600000000000001" customHeight="1">
      <c r="A16" s="1" t="s">
        <v>16</v>
      </c>
      <c r="B16" s="1">
        <v>2000</v>
      </c>
      <c r="C16" s="1">
        <v>500</v>
      </c>
      <c r="D16" s="1">
        <f>+C16+B16</f>
        <v>2500</v>
      </c>
    </row>
    <row r="17" spans="1:12" ht="18.600000000000001" hidden="1" customHeight="1">
      <c r="A17" s="39" t="s">
        <v>74</v>
      </c>
    </row>
    <row r="18" spans="1:12" ht="18.600000000000001" customHeight="1">
      <c r="A18" s="1" t="s">
        <v>17</v>
      </c>
      <c r="B18" s="1">
        <v>300</v>
      </c>
      <c r="C18" s="1">
        <v>600</v>
      </c>
      <c r="D18" s="1">
        <f>+C18+B18</f>
        <v>900</v>
      </c>
    </row>
    <row r="19" spans="1:12" ht="18.600000000000001" customHeight="1" thickBot="1">
      <c r="A19" s="1" t="s">
        <v>18</v>
      </c>
      <c r="B19" s="4">
        <f>+B9</f>
        <v>13800</v>
      </c>
      <c r="C19" s="4">
        <f>+C9</f>
        <v>1700</v>
      </c>
      <c r="D19" s="4">
        <f>+C19+B19</f>
        <v>15500</v>
      </c>
      <c r="E19" s="4"/>
      <c r="F19" s="4"/>
      <c r="G19" s="4"/>
      <c r="H19" s="4"/>
      <c r="I19" s="4"/>
      <c r="J19" s="4"/>
      <c r="K19" s="4"/>
      <c r="L19" s="4"/>
    </row>
    <row r="20" spans="1:12" ht="18.600000000000001" customHeight="1" thickTop="1"/>
    <row r="21" spans="1:12" ht="18.600000000000001" customHeight="1">
      <c r="A21" s="1" t="s">
        <v>19</v>
      </c>
      <c r="B21" s="1">
        <v>17000</v>
      </c>
      <c r="C21" s="1">
        <v>10000</v>
      </c>
      <c r="D21" s="1">
        <f t="shared" ref="D21:D26" si="0">+C21+B21</f>
        <v>27000</v>
      </c>
    </row>
    <row r="22" spans="1:12" ht="18.600000000000001" customHeight="1">
      <c r="A22" s="1" t="s">
        <v>21</v>
      </c>
      <c r="B22" s="1">
        <f>+B5</f>
        <v>500</v>
      </c>
      <c r="C22" s="1">
        <f>+C5</f>
        <v>300</v>
      </c>
      <c r="D22" s="1">
        <f t="shared" si="0"/>
        <v>800</v>
      </c>
    </row>
    <row r="23" spans="1:12" ht="18.600000000000001" customHeight="1">
      <c r="A23" s="3" t="s">
        <v>20</v>
      </c>
      <c r="B23" s="1">
        <v>0</v>
      </c>
      <c r="D23" s="1">
        <f t="shared" si="0"/>
        <v>0</v>
      </c>
    </row>
    <row r="24" spans="1:12" ht="18.600000000000001" customHeight="1">
      <c r="A24" s="3" t="s">
        <v>29</v>
      </c>
      <c r="B24" s="1">
        <f>-B21-B22-B23-B26+B28-B25</f>
        <v>-18100</v>
      </c>
      <c r="C24" s="1">
        <f>-C21-C22-C23-C26+C28-C25</f>
        <v>-10000</v>
      </c>
      <c r="D24" s="1">
        <f t="shared" si="0"/>
        <v>-28100</v>
      </c>
    </row>
    <row r="25" spans="1:12" ht="18.600000000000001" customHeight="1">
      <c r="A25" s="2" t="s">
        <v>26</v>
      </c>
      <c r="B25" s="1">
        <v>1000</v>
      </c>
      <c r="C25" s="1">
        <v>500</v>
      </c>
      <c r="D25" s="1">
        <f t="shared" si="0"/>
        <v>1500</v>
      </c>
    </row>
    <row r="26" spans="1:12" ht="18.600000000000001" customHeight="1">
      <c r="A26" s="1" t="s">
        <v>73</v>
      </c>
      <c r="B26" s="1">
        <f>-B28/75%*25%</f>
        <v>-100</v>
      </c>
      <c r="C26" s="1">
        <f>-C28/75%*25%</f>
        <v>-200</v>
      </c>
      <c r="D26" s="1">
        <f t="shared" si="0"/>
        <v>-300</v>
      </c>
    </row>
    <row r="27" spans="1:12" ht="18.600000000000001" customHeight="1">
      <c r="A27" s="6" t="s">
        <v>14</v>
      </c>
    </row>
    <row r="28" spans="1:12" ht="18.600000000000001" customHeight="1" thickBot="1">
      <c r="A28" s="1" t="s">
        <v>24</v>
      </c>
      <c r="B28" s="4">
        <f>+B18</f>
        <v>300</v>
      </c>
      <c r="C28" s="4">
        <f>+C18</f>
        <v>600</v>
      </c>
      <c r="D28" s="4">
        <f>+C28+B28</f>
        <v>900</v>
      </c>
      <c r="E28" s="4"/>
      <c r="F28" s="4"/>
      <c r="G28" s="4"/>
      <c r="H28" s="4"/>
      <c r="I28" s="4"/>
      <c r="J28" s="4"/>
      <c r="K28" s="4"/>
      <c r="L28" s="4"/>
    </row>
    <row r="29" spans="1:12" ht="18.600000000000001" customHeight="1" thickTop="1"/>
  </sheetData>
  <mergeCells count="1">
    <mergeCell ref="E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L29"/>
  <sheetViews>
    <sheetView topLeftCell="A20" workbookViewId="0">
      <selection activeCell="A30" sqref="A30:XFD90"/>
    </sheetView>
  </sheetViews>
  <sheetFormatPr defaultRowHeight="18.600000000000001" customHeight="1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7" width="16.42578125" style="1" customWidth="1"/>
    <col min="8" max="8" width="17.7109375" style="1" customWidth="1"/>
    <col min="9" max="12" width="16.425781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3" width="16.42578125" style="1" customWidth="1"/>
    <col min="264" max="264" width="17.7109375" style="1" customWidth="1"/>
    <col min="265" max="268" width="16.425781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9" width="16.42578125" style="1" customWidth="1"/>
    <col min="520" max="520" width="17.7109375" style="1" customWidth="1"/>
    <col min="521" max="524" width="16.425781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5" width="16.42578125" style="1" customWidth="1"/>
    <col min="776" max="776" width="17.7109375" style="1" customWidth="1"/>
    <col min="777" max="780" width="16.425781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31" width="16.42578125" style="1" customWidth="1"/>
    <col min="1032" max="1032" width="17.7109375" style="1" customWidth="1"/>
    <col min="1033" max="1036" width="16.425781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7" width="16.42578125" style="1" customWidth="1"/>
    <col min="1288" max="1288" width="17.7109375" style="1" customWidth="1"/>
    <col min="1289" max="1292" width="16.425781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3" width="16.42578125" style="1" customWidth="1"/>
    <col min="1544" max="1544" width="17.7109375" style="1" customWidth="1"/>
    <col min="1545" max="1548" width="16.425781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9" width="16.42578125" style="1" customWidth="1"/>
    <col min="1800" max="1800" width="17.7109375" style="1" customWidth="1"/>
    <col min="1801" max="1804" width="16.425781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5" width="16.42578125" style="1" customWidth="1"/>
    <col min="2056" max="2056" width="17.7109375" style="1" customWidth="1"/>
    <col min="2057" max="2060" width="16.425781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11" width="16.42578125" style="1" customWidth="1"/>
    <col min="2312" max="2312" width="17.7109375" style="1" customWidth="1"/>
    <col min="2313" max="2316" width="16.425781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7" width="16.42578125" style="1" customWidth="1"/>
    <col min="2568" max="2568" width="17.7109375" style="1" customWidth="1"/>
    <col min="2569" max="2572" width="16.425781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3" width="16.42578125" style="1" customWidth="1"/>
    <col min="2824" max="2824" width="17.7109375" style="1" customWidth="1"/>
    <col min="2825" max="2828" width="16.425781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9" width="16.42578125" style="1" customWidth="1"/>
    <col min="3080" max="3080" width="17.7109375" style="1" customWidth="1"/>
    <col min="3081" max="3084" width="16.425781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5" width="16.42578125" style="1" customWidth="1"/>
    <col min="3336" max="3336" width="17.7109375" style="1" customWidth="1"/>
    <col min="3337" max="3340" width="16.425781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91" width="16.42578125" style="1" customWidth="1"/>
    <col min="3592" max="3592" width="17.7109375" style="1" customWidth="1"/>
    <col min="3593" max="3596" width="16.425781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7" width="16.42578125" style="1" customWidth="1"/>
    <col min="3848" max="3848" width="17.7109375" style="1" customWidth="1"/>
    <col min="3849" max="3852" width="16.425781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3" width="16.42578125" style="1" customWidth="1"/>
    <col min="4104" max="4104" width="17.7109375" style="1" customWidth="1"/>
    <col min="4105" max="4108" width="16.425781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9" width="16.42578125" style="1" customWidth="1"/>
    <col min="4360" max="4360" width="17.7109375" style="1" customWidth="1"/>
    <col min="4361" max="4364" width="16.425781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5" width="16.42578125" style="1" customWidth="1"/>
    <col min="4616" max="4616" width="17.7109375" style="1" customWidth="1"/>
    <col min="4617" max="4620" width="16.425781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71" width="16.42578125" style="1" customWidth="1"/>
    <col min="4872" max="4872" width="17.7109375" style="1" customWidth="1"/>
    <col min="4873" max="4876" width="16.425781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7" width="16.42578125" style="1" customWidth="1"/>
    <col min="5128" max="5128" width="17.7109375" style="1" customWidth="1"/>
    <col min="5129" max="5132" width="16.425781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3" width="16.42578125" style="1" customWidth="1"/>
    <col min="5384" max="5384" width="17.7109375" style="1" customWidth="1"/>
    <col min="5385" max="5388" width="16.425781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9" width="16.42578125" style="1" customWidth="1"/>
    <col min="5640" max="5640" width="17.7109375" style="1" customWidth="1"/>
    <col min="5641" max="5644" width="16.425781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5" width="16.42578125" style="1" customWidth="1"/>
    <col min="5896" max="5896" width="17.7109375" style="1" customWidth="1"/>
    <col min="5897" max="5900" width="16.425781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51" width="16.42578125" style="1" customWidth="1"/>
    <col min="6152" max="6152" width="17.7109375" style="1" customWidth="1"/>
    <col min="6153" max="6156" width="16.425781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7" width="16.42578125" style="1" customWidth="1"/>
    <col min="6408" max="6408" width="17.7109375" style="1" customWidth="1"/>
    <col min="6409" max="6412" width="16.425781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3" width="16.42578125" style="1" customWidth="1"/>
    <col min="6664" max="6664" width="17.7109375" style="1" customWidth="1"/>
    <col min="6665" max="6668" width="16.425781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9" width="16.42578125" style="1" customWidth="1"/>
    <col min="6920" max="6920" width="17.7109375" style="1" customWidth="1"/>
    <col min="6921" max="6924" width="16.425781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5" width="16.42578125" style="1" customWidth="1"/>
    <col min="7176" max="7176" width="17.7109375" style="1" customWidth="1"/>
    <col min="7177" max="7180" width="16.425781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31" width="16.42578125" style="1" customWidth="1"/>
    <col min="7432" max="7432" width="17.7109375" style="1" customWidth="1"/>
    <col min="7433" max="7436" width="16.425781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7" width="16.42578125" style="1" customWidth="1"/>
    <col min="7688" max="7688" width="17.7109375" style="1" customWidth="1"/>
    <col min="7689" max="7692" width="16.425781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3" width="16.42578125" style="1" customWidth="1"/>
    <col min="7944" max="7944" width="17.7109375" style="1" customWidth="1"/>
    <col min="7945" max="7948" width="16.425781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9" width="16.42578125" style="1" customWidth="1"/>
    <col min="8200" max="8200" width="17.7109375" style="1" customWidth="1"/>
    <col min="8201" max="8204" width="16.425781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5" width="16.42578125" style="1" customWidth="1"/>
    <col min="8456" max="8456" width="17.7109375" style="1" customWidth="1"/>
    <col min="8457" max="8460" width="16.425781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11" width="16.42578125" style="1" customWidth="1"/>
    <col min="8712" max="8712" width="17.7109375" style="1" customWidth="1"/>
    <col min="8713" max="8716" width="16.425781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7" width="16.42578125" style="1" customWidth="1"/>
    <col min="8968" max="8968" width="17.7109375" style="1" customWidth="1"/>
    <col min="8969" max="8972" width="16.425781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3" width="16.42578125" style="1" customWidth="1"/>
    <col min="9224" max="9224" width="17.7109375" style="1" customWidth="1"/>
    <col min="9225" max="9228" width="16.425781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9" width="16.42578125" style="1" customWidth="1"/>
    <col min="9480" max="9480" width="17.7109375" style="1" customWidth="1"/>
    <col min="9481" max="9484" width="16.425781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5" width="16.42578125" style="1" customWidth="1"/>
    <col min="9736" max="9736" width="17.7109375" style="1" customWidth="1"/>
    <col min="9737" max="9740" width="16.425781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91" width="16.42578125" style="1" customWidth="1"/>
    <col min="9992" max="9992" width="17.7109375" style="1" customWidth="1"/>
    <col min="9993" max="9996" width="16.425781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7" width="16.42578125" style="1" customWidth="1"/>
    <col min="10248" max="10248" width="17.7109375" style="1" customWidth="1"/>
    <col min="10249" max="10252" width="16.425781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3" width="16.42578125" style="1" customWidth="1"/>
    <col min="10504" max="10504" width="17.7109375" style="1" customWidth="1"/>
    <col min="10505" max="10508" width="16.425781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9" width="16.42578125" style="1" customWidth="1"/>
    <col min="10760" max="10760" width="17.7109375" style="1" customWidth="1"/>
    <col min="10761" max="10764" width="16.425781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5" width="16.42578125" style="1" customWidth="1"/>
    <col min="11016" max="11016" width="17.7109375" style="1" customWidth="1"/>
    <col min="11017" max="11020" width="16.425781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71" width="16.42578125" style="1" customWidth="1"/>
    <col min="11272" max="11272" width="17.7109375" style="1" customWidth="1"/>
    <col min="11273" max="11276" width="16.425781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7" width="16.42578125" style="1" customWidth="1"/>
    <col min="11528" max="11528" width="17.7109375" style="1" customWidth="1"/>
    <col min="11529" max="11532" width="16.425781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3" width="16.42578125" style="1" customWidth="1"/>
    <col min="11784" max="11784" width="17.7109375" style="1" customWidth="1"/>
    <col min="11785" max="11788" width="16.425781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9" width="16.42578125" style="1" customWidth="1"/>
    <col min="12040" max="12040" width="17.7109375" style="1" customWidth="1"/>
    <col min="12041" max="12044" width="16.425781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5" width="16.42578125" style="1" customWidth="1"/>
    <col min="12296" max="12296" width="17.7109375" style="1" customWidth="1"/>
    <col min="12297" max="12300" width="16.425781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51" width="16.42578125" style="1" customWidth="1"/>
    <col min="12552" max="12552" width="17.7109375" style="1" customWidth="1"/>
    <col min="12553" max="12556" width="16.425781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7" width="16.42578125" style="1" customWidth="1"/>
    <col min="12808" max="12808" width="17.7109375" style="1" customWidth="1"/>
    <col min="12809" max="12812" width="16.425781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3" width="16.42578125" style="1" customWidth="1"/>
    <col min="13064" max="13064" width="17.7109375" style="1" customWidth="1"/>
    <col min="13065" max="13068" width="16.425781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9" width="16.42578125" style="1" customWidth="1"/>
    <col min="13320" max="13320" width="17.7109375" style="1" customWidth="1"/>
    <col min="13321" max="13324" width="16.425781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5" width="16.42578125" style="1" customWidth="1"/>
    <col min="13576" max="13576" width="17.7109375" style="1" customWidth="1"/>
    <col min="13577" max="13580" width="16.425781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31" width="16.42578125" style="1" customWidth="1"/>
    <col min="13832" max="13832" width="17.7109375" style="1" customWidth="1"/>
    <col min="13833" max="13836" width="16.425781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7" width="16.42578125" style="1" customWidth="1"/>
    <col min="14088" max="14088" width="17.7109375" style="1" customWidth="1"/>
    <col min="14089" max="14092" width="16.425781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3" width="16.42578125" style="1" customWidth="1"/>
    <col min="14344" max="14344" width="17.7109375" style="1" customWidth="1"/>
    <col min="14345" max="14348" width="16.425781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9" width="16.42578125" style="1" customWidth="1"/>
    <col min="14600" max="14600" width="17.7109375" style="1" customWidth="1"/>
    <col min="14601" max="14604" width="16.425781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5" width="16.42578125" style="1" customWidth="1"/>
    <col min="14856" max="14856" width="17.7109375" style="1" customWidth="1"/>
    <col min="14857" max="14860" width="16.425781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11" width="16.42578125" style="1" customWidth="1"/>
    <col min="15112" max="15112" width="17.7109375" style="1" customWidth="1"/>
    <col min="15113" max="15116" width="16.425781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7" width="16.42578125" style="1" customWidth="1"/>
    <col min="15368" max="15368" width="17.7109375" style="1" customWidth="1"/>
    <col min="15369" max="15372" width="16.425781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3" width="16.42578125" style="1" customWidth="1"/>
    <col min="15624" max="15624" width="17.7109375" style="1" customWidth="1"/>
    <col min="15625" max="15628" width="16.425781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9" width="16.42578125" style="1" customWidth="1"/>
    <col min="15880" max="15880" width="17.7109375" style="1" customWidth="1"/>
    <col min="15881" max="15884" width="16.425781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5" width="16.42578125" style="1" customWidth="1"/>
    <col min="16136" max="16136" width="17.7109375" style="1" customWidth="1"/>
    <col min="16137" max="16140" width="16.42578125" style="1" customWidth="1"/>
    <col min="16141" max="16384" width="9.140625" style="1"/>
  </cols>
  <sheetData>
    <row r="1" spans="1:12" ht="18.600000000000001" customHeight="1">
      <c r="A1" s="80" t="s">
        <v>77</v>
      </c>
      <c r="B1" s="81" t="s">
        <v>0</v>
      </c>
      <c r="C1" s="82" t="s">
        <v>1</v>
      </c>
      <c r="D1" s="83" t="s">
        <v>2</v>
      </c>
      <c r="E1" s="84"/>
      <c r="F1" s="85"/>
      <c r="G1" s="85"/>
      <c r="H1" s="86" t="s">
        <v>3</v>
      </c>
      <c r="I1" s="85"/>
      <c r="J1" s="85"/>
      <c r="K1" s="87"/>
      <c r="L1" s="83" t="s">
        <v>4</v>
      </c>
    </row>
    <row r="2" spans="1:12" ht="18.600000000000001" customHeight="1">
      <c r="B2" s="88"/>
      <c r="C2" s="89"/>
      <c r="D2" s="90"/>
      <c r="E2" s="91"/>
      <c r="F2" s="91"/>
      <c r="G2" s="91"/>
      <c r="H2" s="91"/>
      <c r="I2" s="91"/>
      <c r="J2" s="91"/>
      <c r="K2" s="92"/>
      <c r="L2" s="93"/>
    </row>
    <row r="4" spans="1:12" ht="18.600000000000001" customHeight="1">
      <c r="A4" s="1" t="s">
        <v>78</v>
      </c>
      <c r="B4" s="1">
        <v>200</v>
      </c>
      <c r="C4" s="1">
        <v>700</v>
      </c>
      <c r="D4" s="1">
        <f>+C4+B4</f>
        <v>900</v>
      </c>
    </row>
    <row r="5" spans="1:12" ht="18.600000000000001" customHeight="1">
      <c r="A5" s="1" t="s">
        <v>6</v>
      </c>
      <c r="B5" s="1">
        <v>600</v>
      </c>
      <c r="C5" s="1">
        <v>1800</v>
      </c>
      <c r="D5" s="1">
        <f>+C5+B5</f>
        <v>2400</v>
      </c>
    </row>
    <row r="6" spans="1:12" ht="18.600000000000001" customHeight="1">
      <c r="A6" s="1" t="s">
        <v>42</v>
      </c>
      <c r="B6" s="1">
        <v>6000</v>
      </c>
      <c r="C6" s="1">
        <v>4200</v>
      </c>
      <c r="D6" s="1">
        <f>+C6+B6</f>
        <v>10200</v>
      </c>
    </row>
    <row r="7" spans="1:12" ht="18.600000000000001" customHeight="1">
      <c r="A7" s="39" t="s">
        <v>72</v>
      </c>
      <c r="E7" s="69"/>
    </row>
    <row r="8" spans="1:12" ht="18.600000000000001" customHeight="1">
      <c r="A8" s="94" t="s">
        <v>9</v>
      </c>
      <c r="B8" s="1">
        <v>8000</v>
      </c>
      <c r="D8" s="1">
        <f>+C8+B8</f>
        <v>8000</v>
      </c>
    </row>
    <row r="9" spans="1:12" ht="18.600000000000001" customHeight="1" thickBot="1">
      <c r="A9" s="1" t="s">
        <v>10</v>
      </c>
      <c r="B9" s="95">
        <f>SUM(B4:B8)</f>
        <v>14800</v>
      </c>
      <c r="C9" s="95">
        <f>SUM(C4:C8)</f>
        <v>6700</v>
      </c>
      <c r="D9" s="95">
        <f>+C9+B9</f>
        <v>21500</v>
      </c>
      <c r="E9" s="95"/>
      <c r="F9" s="95"/>
      <c r="G9" s="95"/>
      <c r="H9" s="95"/>
      <c r="I9" s="95"/>
      <c r="J9" s="95"/>
      <c r="K9" s="95"/>
      <c r="L9" s="95"/>
    </row>
    <row r="10" spans="1:12" ht="18.600000000000001" customHeight="1" thickTop="1"/>
    <row r="11" spans="1:12" ht="18.600000000000001" customHeight="1">
      <c r="A11" s="1" t="s">
        <v>11</v>
      </c>
      <c r="B11" s="1">
        <f>+B19-SUM(B12:B18)</f>
        <v>6300</v>
      </c>
      <c r="C11" s="1">
        <f>+C19-SUM(C12:C18)</f>
        <v>700</v>
      </c>
      <c r="D11" s="1">
        <f>+C11+B11</f>
        <v>7000</v>
      </c>
    </row>
    <row r="12" spans="1:12" ht="18.600000000000001" customHeight="1">
      <c r="A12" s="1" t="s">
        <v>79</v>
      </c>
      <c r="B12" s="1">
        <v>200</v>
      </c>
      <c r="C12" s="1">
        <v>1300</v>
      </c>
      <c r="D12" s="1">
        <f>+C12+B12</f>
        <v>1500</v>
      </c>
      <c r="E12" s="69"/>
      <c r="H12" s="72"/>
    </row>
    <row r="13" spans="1:12" s="39" customFormat="1" ht="18.600000000000001" customHeight="1">
      <c r="A13" s="96" t="s">
        <v>80</v>
      </c>
      <c r="E13" s="97"/>
      <c r="F13" s="97"/>
      <c r="G13" s="97"/>
      <c r="L13" s="1"/>
    </row>
    <row r="14" spans="1:12" s="39" customFormat="1" ht="18.600000000000001" customHeight="1">
      <c r="A14" s="39" t="s">
        <v>14</v>
      </c>
      <c r="K14" s="97"/>
      <c r="L14" s="1"/>
    </row>
    <row r="15" spans="1:12" ht="18.600000000000001" customHeight="1">
      <c r="A15" s="1" t="s">
        <v>15</v>
      </c>
      <c r="B15" s="1">
        <v>5000</v>
      </c>
      <c r="C15" s="1">
        <v>2000</v>
      </c>
      <c r="D15" s="1">
        <f>+C15+B15</f>
        <v>7000</v>
      </c>
    </row>
    <row r="16" spans="1:12" ht="18.600000000000001" customHeight="1">
      <c r="A16" s="1" t="s">
        <v>16</v>
      </c>
      <c r="B16" s="1">
        <v>3000</v>
      </c>
      <c r="C16" s="1">
        <v>1800</v>
      </c>
      <c r="D16" s="1">
        <f>+C16+B16</f>
        <v>4800</v>
      </c>
    </row>
    <row r="17" spans="1:12" ht="18.600000000000001" customHeight="1">
      <c r="A17" s="39" t="s">
        <v>74</v>
      </c>
      <c r="E17" s="70"/>
    </row>
    <row r="18" spans="1:12" ht="18.600000000000001" customHeight="1">
      <c r="A18" s="1" t="s">
        <v>17</v>
      </c>
      <c r="B18" s="1">
        <v>300</v>
      </c>
      <c r="C18" s="1">
        <v>900</v>
      </c>
      <c r="D18" s="1">
        <f>+C18+B18</f>
        <v>1200</v>
      </c>
    </row>
    <row r="19" spans="1:12" ht="18.600000000000001" customHeight="1" thickBot="1">
      <c r="A19" s="1" t="s">
        <v>18</v>
      </c>
      <c r="B19" s="95">
        <f>+B9</f>
        <v>14800</v>
      </c>
      <c r="C19" s="95">
        <f>+C9</f>
        <v>6700</v>
      </c>
      <c r="D19" s="95">
        <f>+C19+B19</f>
        <v>21500</v>
      </c>
      <c r="E19" s="95"/>
      <c r="F19" s="95"/>
      <c r="G19" s="95"/>
      <c r="H19" s="95"/>
      <c r="I19" s="95"/>
      <c r="J19" s="95"/>
      <c r="K19" s="95"/>
      <c r="L19" s="95"/>
    </row>
    <row r="20" spans="1:12" ht="18.600000000000001" customHeight="1" thickTop="1"/>
    <row r="21" spans="1:12" ht="18.600000000000001" customHeight="1">
      <c r="A21" s="1" t="s">
        <v>19</v>
      </c>
      <c r="B21" s="1">
        <v>45000</v>
      </c>
      <c r="C21" s="1">
        <v>80000</v>
      </c>
      <c r="D21" s="1">
        <f t="shared" ref="D21:D26" si="0">+C21+B21</f>
        <v>125000</v>
      </c>
    </row>
    <row r="22" spans="1:12" ht="18.600000000000001" customHeight="1">
      <c r="A22" s="1" t="s">
        <v>21</v>
      </c>
      <c r="B22" s="1">
        <f>+B5</f>
        <v>600</v>
      </c>
      <c r="C22" s="1">
        <f>+C5</f>
        <v>1800</v>
      </c>
      <c r="D22" s="1">
        <f t="shared" si="0"/>
        <v>2400</v>
      </c>
    </row>
    <row r="23" spans="1:12" ht="18.600000000000001" customHeight="1">
      <c r="A23" s="94" t="s">
        <v>20</v>
      </c>
      <c r="B23" s="1">
        <f>400*0.8</f>
        <v>320</v>
      </c>
      <c r="D23" s="1">
        <f t="shared" si="0"/>
        <v>320</v>
      </c>
    </row>
    <row r="24" spans="1:12" ht="18.600000000000001" customHeight="1">
      <c r="A24" s="94" t="s">
        <v>29</v>
      </c>
      <c r="B24" s="1">
        <f>-B21-B22-B23-B26+B28-B25</f>
        <v>-45670</v>
      </c>
      <c r="C24" s="1">
        <f>-C21-C22-C23-C26+C28-C25</f>
        <v>-80800</v>
      </c>
      <c r="D24" s="1">
        <f t="shared" si="0"/>
        <v>-126470</v>
      </c>
    </row>
    <row r="25" spans="1:12" ht="18.600000000000001" customHeight="1">
      <c r="A25" s="94" t="s">
        <v>26</v>
      </c>
      <c r="B25" s="1">
        <v>150</v>
      </c>
      <c r="C25" s="1">
        <v>200</v>
      </c>
      <c r="D25" s="1">
        <f t="shared" si="0"/>
        <v>350</v>
      </c>
    </row>
    <row r="26" spans="1:12" ht="18.600000000000001" customHeight="1">
      <c r="A26" s="1" t="s">
        <v>73</v>
      </c>
      <c r="B26" s="72">
        <f>-B28/75%*25%</f>
        <v>-100</v>
      </c>
      <c r="C26" s="72">
        <f>-C28/75%*25%</f>
        <v>-300</v>
      </c>
      <c r="D26" s="72">
        <f t="shared" si="0"/>
        <v>-400</v>
      </c>
      <c r="H26" s="72"/>
    </row>
    <row r="27" spans="1:12" ht="18.600000000000001" customHeight="1">
      <c r="A27" s="39" t="s">
        <v>14</v>
      </c>
    </row>
    <row r="28" spans="1:12" ht="18.600000000000001" customHeight="1" thickBot="1">
      <c r="A28" s="1" t="s">
        <v>24</v>
      </c>
      <c r="B28" s="95">
        <f>+B18</f>
        <v>300</v>
      </c>
      <c r="C28" s="95">
        <f>+C18</f>
        <v>900</v>
      </c>
      <c r="D28" s="95">
        <f>+C28+B28</f>
        <v>1200</v>
      </c>
      <c r="E28" s="95"/>
      <c r="F28" s="95"/>
      <c r="G28" s="95"/>
      <c r="H28" s="95"/>
      <c r="I28" s="95"/>
      <c r="J28" s="95"/>
      <c r="K28" s="95"/>
      <c r="L28" s="95"/>
    </row>
    <row r="29" spans="1:12" ht="18.600000000000001" customHeight="1" thickTop="1"/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V47"/>
  <sheetViews>
    <sheetView topLeftCell="A21" workbookViewId="0">
      <selection activeCell="C42" sqref="C42"/>
    </sheetView>
  </sheetViews>
  <sheetFormatPr defaultRowHeight="16.5" customHeight="1"/>
  <cols>
    <col min="1" max="1" width="22.140625" style="1" customWidth="1"/>
    <col min="2" max="2" width="13.42578125" style="1" customWidth="1"/>
    <col min="3" max="3" width="12.140625" style="39" customWidth="1"/>
    <col min="4" max="4" width="14.140625" style="40" customWidth="1"/>
    <col min="5" max="5" width="12.140625" style="34" customWidth="1"/>
    <col min="6" max="6" width="15" style="1" customWidth="1"/>
    <col min="7" max="11" width="16.28515625" style="1" customWidth="1"/>
    <col min="12" max="12" width="13.140625" style="1" customWidth="1"/>
    <col min="13" max="256" width="9.140625" style="1"/>
    <col min="257" max="257" width="22.140625" style="1" customWidth="1"/>
    <col min="258" max="258" width="13.42578125" style="1" customWidth="1"/>
    <col min="259" max="259" width="12.140625" style="1" customWidth="1"/>
    <col min="260" max="260" width="14.140625" style="1" customWidth="1"/>
    <col min="261" max="261" width="12.140625" style="1" customWidth="1"/>
    <col min="262" max="262" width="15" style="1" customWidth="1"/>
    <col min="263" max="267" width="16.28515625" style="1" customWidth="1"/>
    <col min="268" max="268" width="13.140625" style="1" customWidth="1"/>
    <col min="269" max="512" width="9.140625" style="1"/>
    <col min="513" max="513" width="22.140625" style="1" customWidth="1"/>
    <col min="514" max="514" width="13.42578125" style="1" customWidth="1"/>
    <col min="515" max="515" width="12.140625" style="1" customWidth="1"/>
    <col min="516" max="516" width="14.140625" style="1" customWidth="1"/>
    <col min="517" max="517" width="12.140625" style="1" customWidth="1"/>
    <col min="518" max="518" width="15" style="1" customWidth="1"/>
    <col min="519" max="523" width="16.28515625" style="1" customWidth="1"/>
    <col min="524" max="524" width="13.140625" style="1" customWidth="1"/>
    <col min="525" max="768" width="9.140625" style="1"/>
    <col min="769" max="769" width="22.140625" style="1" customWidth="1"/>
    <col min="770" max="770" width="13.42578125" style="1" customWidth="1"/>
    <col min="771" max="771" width="12.140625" style="1" customWidth="1"/>
    <col min="772" max="772" width="14.140625" style="1" customWidth="1"/>
    <col min="773" max="773" width="12.140625" style="1" customWidth="1"/>
    <col min="774" max="774" width="15" style="1" customWidth="1"/>
    <col min="775" max="779" width="16.28515625" style="1" customWidth="1"/>
    <col min="780" max="780" width="13.140625" style="1" customWidth="1"/>
    <col min="781" max="1024" width="9.140625" style="1"/>
    <col min="1025" max="1025" width="22.140625" style="1" customWidth="1"/>
    <col min="1026" max="1026" width="13.42578125" style="1" customWidth="1"/>
    <col min="1027" max="1027" width="12.140625" style="1" customWidth="1"/>
    <col min="1028" max="1028" width="14.140625" style="1" customWidth="1"/>
    <col min="1029" max="1029" width="12.140625" style="1" customWidth="1"/>
    <col min="1030" max="1030" width="15" style="1" customWidth="1"/>
    <col min="1031" max="1035" width="16.28515625" style="1" customWidth="1"/>
    <col min="1036" max="1036" width="13.140625" style="1" customWidth="1"/>
    <col min="1037" max="1280" width="9.140625" style="1"/>
    <col min="1281" max="1281" width="22.140625" style="1" customWidth="1"/>
    <col min="1282" max="1282" width="13.42578125" style="1" customWidth="1"/>
    <col min="1283" max="1283" width="12.140625" style="1" customWidth="1"/>
    <col min="1284" max="1284" width="14.140625" style="1" customWidth="1"/>
    <col min="1285" max="1285" width="12.140625" style="1" customWidth="1"/>
    <col min="1286" max="1286" width="15" style="1" customWidth="1"/>
    <col min="1287" max="1291" width="16.28515625" style="1" customWidth="1"/>
    <col min="1292" max="1292" width="13.140625" style="1" customWidth="1"/>
    <col min="1293" max="1536" width="9.140625" style="1"/>
    <col min="1537" max="1537" width="22.140625" style="1" customWidth="1"/>
    <col min="1538" max="1538" width="13.42578125" style="1" customWidth="1"/>
    <col min="1539" max="1539" width="12.140625" style="1" customWidth="1"/>
    <col min="1540" max="1540" width="14.140625" style="1" customWidth="1"/>
    <col min="1541" max="1541" width="12.140625" style="1" customWidth="1"/>
    <col min="1542" max="1542" width="15" style="1" customWidth="1"/>
    <col min="1543" max="1547" width="16.28515625" style="1" customWidth="1"/>
    <col min="1548" max="1548" width="13.140625" style="1" customWidth="1"/>
    <col min="1549" max="1792" width="9.140625" style="1"/>
    <col min="1793" max="1793" width="22.140625" style="1" customWidth="1"/>
    <col min="1794" max="1794" width="13.42578125" style="1" customWidth="1"/>
    <col min="1795" max="1795" width="12.140625" style="1" customWidth="1"/>
    <col min="1796" max="1796" width="14.140625" style="1" customWidth="1"/>
    <col min="1797" max="1797" width="12.140625" style="1" customWidth="1"/>
    <col min="1798" max="1798" width="15" style="1" customWidth="1"/>
    <col min="1799" max="1803" width="16.28515625" style="1" customWidth="1"/>
    <col min="1804" max="1804" width="13.140625" style="1" customWidth="1"/>
    <col min="1805" max="2048" width="9.140625" style="1"/>
    <col min="2049" max="2049" width="22.140625" style="1" customWidth="1"/>
    <col min="2050" max="2050" width="13.42578125" style="1" customWidth="1"/>
    <col min="2051" max="2051" width="12.140625" style="1" customWidth="1"/>
    <col min="2052" max="2052" width="14.140625" style="1" customWidth="1"/>
    <col min="2053" max="2053" width="12.140625" style="1" customWidth="1"/>
    <col min="2054" max="2054" width="15" style="1" customWidth="1"/>
    <col min="2055" max="2059" width="16.28515625" style="1" customWidth="1"/>
    <col min="2060" max="2060" width="13.140625" style="1" customWidth="1"/>
    <col min="2061" max="2304" width="9.140625" style="1"/>
    <col min="2305" max="2305" width="22.140625" style="1" customWidth="1"/>
    <col min="2306" max="2306" width="13.42578125" style="1" customWidth="1"/>
    <col min="2307" max="2307" width="12.140625" style="1" customWidth="1"/>
    <col min="2308" max="2308" width="14.140625" style="1" customWidth="1"/>
    <col min="2309" max="2309" width="12.140625" style="1" customWidth="1"/>
    <col min="2310" max="2310" width="15" style="1" customWidth="1"/>
    <col min="2311" max="2315" width="16.28515625" style="1" customWidth="1"/>
    <col min="2316" max="2316" width="13.140625" style="1" customWidth="1"/>
    <col min="2317" max="2560" width="9.140625" style="1"/>
    <col min="2561" max="2561" width="22.140625" style="1" customWidth="1"/>
    <col min="2562" max="2562" width="13.42578125" style="1" customWidth="1"/>
    <col min="2563" max="2563" width="12.140625" style="1" customWidth="1"/>
    <col min="2564" max="2564" width="14.140625" style="1" customWidth="1"/>
    <col min="2565" max="2565" width="12.140625" style="1" customWidth="1"/>
    <col min="2566" max="2566" width="15" style="1" customWidth="1"/>
    <col min="2567" max="2571" width="16.28515625" style="1" customWidth="1"/>
    <col min="2572" max="2572" width="13.140625" style="1" customWidth="1"/>
    <col min="2573" max="2816" width="9.140625" style="1"/>
    <col min="2817" max="2817" width="22.140625" style="1" customWidth="1"/>
    <col min="2818" max="2818" width="13.42578125" style="1" customWidth="1"/>
    <col min="2819" max="2819" width="12.140625" style="1" customWidth="1"/>
    <col min="2820" max="2820" width="14.140625" style="1" customWidth="1"/>
    <col min="2821" max="2821" width="12.140625" style="1" customWidth="1"/>
    <col min="2822" max="2822" width="15" style="1" customWidth="1"/>
    <col min="2823" max="2827" width="16.28515625" style="1" customWidth="1"/>
    <col min="2828" max="2828" width="13.140625" style="1" customWidth="1"/>
    <col min="2829" max="3072" width="9.140625" style="1"/>
    <col min="3073" max="3073" width="22.140625" style="1" customWidth="1"/>
    <col min="3074" max="3074" width="13.42578125" style="1" customWidth="1"/>
    <col min="3075" max="3075" width="12.140625" style="1" customWidth="1"/>
    <col min="3076" max="3076" width="14.140625" style="1" customWidth="1"/>
    <col min="3077" max="3077" width="12.140625" style="1" customWidth="1"/>
    <col min="3078" max="3078" width="15" style="1" customWidth="1"/>
    <col min="3079" max="3083" width="16.28515625" style="1" customWidth="1"/>
    <col min="3084" max="3084" width="13.140625" style="1" customWidth="1"/>
    <col min="3085" max="3328" width="9.140625" style="1"/>
    <col min="3329" max="3329" width="22.140625" style="1" customWidth="1"/>
    <col min="3330" max="3330" width="13.42578125" style="1" customWidth="1"/>
    <col min="3331" max="3331" width="12.140625" style="1" customWidth="1"/>
    <col min="3332" max="3332" width="14.140625" style="1" customWidth="1"/>
    <col min="3333" max="3333" width="12.140625" style="1" customWidth="1"/>
    <col min="3334" max="3334" width="15" style="1" customWidth="1"/>
    <col min="3335" max="3339" width="16.28515625" style="1" customWidth="1"/>
    <col min="3340" max="3340" width="13.140625" style="1" customWidth="1"/>
    <col min="3341" max="3584" width="9.140625" style="1"/>
    <col min="3585" max="3585" width="22.140625" style="1" customWidth="1"/>
    <col min="3586" max="3586" width="13.42578125" style="1" customWidth="1"/>
    <col min="3587" max="3587" width="12.140625" style="1" customWidth="1"/>
    <col min="3588" max="3588" width="14.140625" style="1" customWidth="1"/>
    <col min="3589" max="3589" width="12.140625" style="1" customWidth="1"/>
    <col min="3590" max="3590" width="15" style="1" customWidth="1"/>
    <col min="3591" max="3595" width="16.28515625" style="1" customWidth="1"/>
    <col min="3596" max="3596" width="13.140625" style="1" customWidth="1"/>
    <col min="3597" max="3840" width="9.140625" style="1"/>
    <col min="3841" max="3841" width="22.140625" style="1" customWidth="1"/>
    <col min="3842" max="3842" width="13.42578125" style="1" customWidth="1"/>
    <col min="3843" max="3843" width="12.140625" style="1" customWidth="1"/>
    <col min="3844" max="3844" width="14.140625" style="1" customWidth="1"/>
    <col min="3845" max="3845" width="12.140625" style="1" customWidth="1"/>
    <col min="3846" max="3846" width="15" style="1" customWidth="1"/>
    <col min="3847" max="3851" width="16.28515625" style="1" customWidth="1"/>
    <col min="3852" max="3852" width="13.140625" style="1" customWidth="1"/>
    <col min="3853" max="4096" width="9.140625" style="1"/>
    <col min="4097" max="4097" width="22.140625" style="1" customWidth="1"/>
    <col min="4098" max="4098" width="13.42578125" style="1" customWidth="1"/>
    <col min="4099" max="4099" width="12.140625" style="1" customWidth="1"/>
    <col min="4100" max="4100" width="14.140625" style="1" customWidth="1"/>
    <col min="4101" max="4101" width="12.140625" style="1" customWidth="1"/>
    <col min="4102" max="4102" width="15" style="1" customWidth="1"/>
    <col min="4103" max="4107" width="16.28515625" style="1" customWidth="1"/>
    <col min="4108" max="4108" width="13.140625" style="1" customWidth="1"/>
    <col min="4109" max="4352" width="9.140625" style="1"/>
    <col min="4353" max="4353" width="22.140625" style="1" customWidth="1"/>
    <col min="4354" max="4354" width="13.42578125" style="1" customWidth="1"/>
    <col min="4355" max="4355" width="12.140625" style="1" customWidth="1"/>
    <col min="4356" max="4356" width="14.140625" style="1" customWidth="1"/>
    <col min="4357" max="4357" width="12.140625" style="1" customWidth="1"/>
    <col min="4358" max="4358" width="15" style="1" customWidth="1"/>
    <col min="4359" max="4363" width="16.28515625" style="1" customWidth="1"/>
    <col min="4364" max="4364" width="13.140625" style="1" customWidth="1"/>
    <col min="4365" max="4608" width="9.140625" style="1"/>
    <col min="4609" max="4609" width="22.140625" style="1" customWidth="1"/>
    <col min="4610" max="4610" width="13.42578125" style="1" customWidth="1"/>
    <col min="4611" max="4611" width="12.140625" style="1" customWidth="1"/>
    <col min="4612" max="4612" width="14.140625" style="1" customWidth="1"/>
    <col min="4613" max="4613" width="12.140625" style="1" customWidth="1"/>
    <col min="4614" max="4614" width="15" style="1" customWidth="1"/>
    <col min="4615" max="4619" width="16.28515625" style="1" customWidth="1"/>
    <col min="4620" max="4620" width="13.140625" style="1" customWidth="1"/>
    <col min="4621" max="4864" width="9.140625" style="1"/>
    <col min="4865" max="4865" width="22.140625" style="1" customWidth="1"/>
    <col min="4866" max="4866" width="13.42578125" style="1" customWidth="1"/>
    <col min="4867" max="4867" width="12.140625" style="1" customWidth="1"/>
    <col min="4868" max="4868" width="14.140625" style="1" customWidth="1"/>
    <col min="4869" max="4869" width="12.140625" style="1" customWidth="1"/>
    <col min="4870" max="4870" width="15" style="1" customWidth="1"/>
    <col min="4871" max="4875" width="16.28515625" style="1" customWidth="1"/>
    <col min="4876" max="4876" width="13.140625" style="1" customWidth="1"/>
    <col min="4877" max="5120" width="9.140625" style="1"/>
    <col min="5121" max="5121" width="22.140625" style="1" customWidth="1"/>
    <col min="5122" max="5122" width="13.42578125" style="1" customWidth="1"/>
    <col min="5123" max="5123" width="12.140625" style="1" customWidth="1"/>
    <col min="5124" max="5124" width="14.140625" style="1" customWidth="1"/>
    <col min="5125" max="5125" width="12.140625" style="1" customWidth="1"/>
    <col min="5126" max="5126" width="15" style="1" customWidth="1"/>
    <col min="5127" max="5131" width="16.28515625" style="1" customWidth="1"/>
    <col min="5132" max="5132" width="13.140625" style="1" customWidth="1"/>
    <col min="5133" max="5376" width="9.140625" style="1"/>
    <col min="5377" max="5377" width="22.140625" style="1" customWidth="1"/>
    <col min="5378" max="5378" width="13.42578125" style="1" customWidth="1"/>
    <col min="5379" max="5379" width="12.140625" style="1" customWidth="1"/>
    <col min="5380" max="5380" width="14.140625" style="1" customWidth="1"/>
    <col min="5381" max="5381" width="12.140625" style="1" customWidth="1"/>
    <col min="5382" max="5382" width="15" style="1" customWidth="1"/>
    <col min="5383" max="5387" width="16.28515625" style="1" customWidth="1"/>
    <col min="5388" max="5388" width="13.140625" style="1" customWidth="1"/>
    <col min="5389" max="5632" width="9.140625" style="1"/>
    <col min="5633" max="5633" width="22.140625" style="1" customWidth="1"/>
    <col min="5634" max="5634" width="13.42578125" style="1" customWidth="1"/>
    <col min="5635" max="5635" width="12.140625" style="1" customWidth="1"/>
    <col min="5636" max="5636" width="14.140625" style="1" customWidth="1"/>
    <col min="5637" max="5637" width="12.140625" style="1" customWidth="1"/>
    <col min="5638" max="5638" width="15" style="1" customWidth="1"/>
    <col min="5639" max="5643" width="16.28515625" style="1" customWidth="1"/>
    <col min="5644" max="5644" width="13.140625" style="1" customWidth="1"/>
    <col min="5645" max="5888" width="9.140625" style="1"/>
    <col min="5889" max="5889" width="22.140625" style="1" customWidth="1"/>
    <col min="5890" max="5890" width="13.42578125" style="1" customWidth="1"/>
    <col min="5891" max="5891" width="12.140625" style="1" customWidth="1"/>
    <col min="5892" max="5892" width="14.140625" style="1" customWidth="1"/>
    <col min="5893" max="5893" width="12.140625" style="1" customWidth="1"/>
    <col min="5894" max="5894" width="15" style="1" customWidth="1"/>
    <col min="5895" max="5899" width="16.28515625" style="1" customWidth="1"/>
    <col min="5900" max="5900" width="13.140625" style="1" customWidth="1"/>
    <col min="5901" max="6144" width="9.140625" style="1"/>
    <col min="6145" max="6145" width="22.140625" style="1" customWidth="1"/>
    <col min="6146" max="6146" width="13.42578125" style="1" customWidth="1"/>
    <col min="6147" max="6147" width="12.140625" style="1" customWidth="1"/>
    <col min="6148" max="6148" width="14.140625" style="1" customWidth="1"/>
    <col min="6149" max="6149" width="12.140625" style="1" customWidth="1"/>
    <col min="6150" max="6150" width="15" style="1" customWidth="1"/>
    <col min="6151" max="6155" width="16.28515625" style="1" customWidth="1"/>
    <col min="6156" max="6156" width="13.140625" style="1" customWidth="1"/>
    <col min="6157" max="6400" width="9.140625" style="1"/>
    <col min="6401" max="6401" width="22.140625" style="1" customWidth="1"/>
    <col min="6402" max="6402" width="13.42578125" style="1" customWidth="1"/>
    <col min="6403" max="6403" width="12.140625" style="1" customWidth="1"/>
    <col min="6404" max="6404" width="14.140625" style="1" customWidth="1"/>
    <col min="6405" max="6405" width="12.140625" style="1" customWidth="1"/>
    <col min="6406" max="6406" width="15" style="1" customWidth="1"/>
    <col min="6407" max="6411" width="16.28515625" style="1" customWidth="1"/>
    <col min="6412" max="6412" width="13.140625" style="1" customWidth="1"/>
    <col min="6413" max="6656" width="9.140625" style="1"/>
    <col min="6657" max="6657" width="22.140625" style="1" customWidth="1"/>
    <col min="6658" max="6658" width="13.42578125" style="1" customWidth="1"/>
    <col min="6659" max="6659" width="12.140625" style="1" customWidth="1"/>
    <col min="6660" max="6660" width="14.140625" style="1" customWidth="1"/>
    <col min="6661" max="6661" width="12.140625" style="1" customWidth="1"/>
    <col min="6662" max="6662" width="15" style="1" customWidth="1"/>
    <col min="6663" max="6667" width="16.28515625" style="1" customWidth="1"/>
    <col min="6668" max="6668" width="13.140625" style="1" customWidth="1"/>
    <col min="6669" max="6912" width="9.140625" style="1"/>
    <col min="6913" max="6913" width="22.140625" style="1" customWidth="1"/>
    <col min="6914" max="6914" width="13.42578125" style="1" customWidth="1"/>
    <col min="6915" max="6915" width="12.140625" style="1" customWidth="1"/>
    <col min="6916" max="6916" width="14.140625" style="1" customWidth="1"/>
    <col min="6917" max="6917" width="12.140625" style="1" customWidth="1"/>
    <col min="6918" max="6918" width="15" style="1" customWidth="1"/>
    <col min="6919" max="6923" width="16.28515625" style="1" customWidth="1"/>
    <col min="6924" max="6924" width="13.140625" style="1" customWidth="1"/>
    <col min="6925" max="7168" width="9.140625" style="1"/>
    <col min="7169" max="7169" width="22.140625" style="1" customWidth="1"/>
    <col min="7170" max="7170" width="13.42578125" style="1" customWidth="1"/>
    <col min="7171" max="7171" width="12.140625" style="1" customWidth="1"/>
    <col min="7172" max="7172" width="14.140625" style="1" customWidth="1"/>
    <col min="7173" max="7173" width="12.140625" style="1" customWidth="1"/>
    <col min="7174" max="7174" width="15" style="1" customWidth="1"/>
    <col min="7175" max="7179" width="16.28515625" style="1" customWidth="1"/>
    <col min="7180" max="7180" width="13.140625" style="1" customWidth="1"/>
    <col min="7181" max="7424" width="9.140625" style="1"/>
    <col min="7425" max="7425" width="22.140625" style="1" customWidth="1"/>
    <col min="7426" max="7426" width="13.42578125" style="1" customWidth="1"/>
    <col min="7427" max="7427" width="12.140625" style="1" customWidth="1"/>
    <col min="7428" max="7428" width="14.140625" style="1" customWidth="1"/>
    <col min="7429" max="7429" width="12.140625" style="1" customWidth="1"/>
    <col min="7430" max="7430" width="15" style="1" customWidth="1"/>
    <col min="7431" max="7435" width="16.28515625" style="1" customWidth="1"/>
    <col min="7436" max="7436" width="13.140625" style="1" customWidth="1"/>
    <col min="7437" max="7680" width="9.140625" style="1"/>
    <col min="7681" max="7681" width="22.140625" style="1" customWidth="1"/>
    <col min="7682" max="7682" width="13.42578125" style="1" customWidth="1"/>
    <col min="7683" max="7683" width="12.140625" style="1" customWidth="1"/>
    <col min="7684" max="7684" width="14.140625" style="1" customWidth="1"/>
    <col min="7685" max="7685" width="12.140625" style="1" customWidth="1"/>
    <col min="7686" max="7686" width="15" style="1" customWidth="1"/>
    <col min="7687" max="7691" width="16.28515625" style="1" customWidth="1"/>
    <col min="7692" max="7692" width="13.140625" style="1" customWidth="1"/>
    <col min="7693" max="7936" width="9.140625" style="1"/>
    <col min="7937" max="7937" width="22.140625" style="1" customWidth="1"/>
    <col min="7938" max="7938" width="13.42578125" style="1" customWidth="1"/>
    <col min="7939" max="7939" width="12.140625" style="1" customWidth="1"/>
    <col min="7940" max="7940" width="14.140625" style="1" customWidth="1"/>
    <col min="7941" max="7941" width="12.140625" style="1" customWidth="1"/>
    <col min="7942" max="7942" width="15" style="1" customWidth="1"/>
    <col min="7943" max="7947" width="16.28515625" style="1" customWidth="1"/>
    <col min="7948" max="7948" width="13.140625" style="1" customWidth="1"/>
    <col min="7949" max="8192" width="9.140625" style="1"/>
    <col min="8193" max="8193" width="22.140625" style="1" customWidth="1"/>
    <col min="8194" max="8194" width="13.42578125" style="1" customWidth="1"/>
    <col min="8195" max="8195" width="12.140625" style="1" customWidth="1"/>
    <col min="8196" max="8196" width="14.140625" style="1" customWidth="1"/>
    <col min="8197" max="8197" width="12.140625" style="1" customWidth="1"/>
    <col min="8198" max="8198" width="15" style="1" customWidth="1"/>
    <col min="8199" max="8203" width="16.28515625" style="1" customWidth="1"/>
    <col min="8204" max="8204" width="13.140625" style="1" customWidth="1"/>
    <col min="8205" max="8448" width="9.140625" style="1"/>
    <col min="8449" max="8449" width="22.140625" style="1" customWidth="1"/>
    <col min="8450" max="8450" width="13.42578125" style="1" customWidth="1"/>
    <col min="8451" max="8451" width="12.140625" style="1" customWidth="1"/>
    <col min="8452" max="8452" width="14.140625" style="1" customWidth="1"/>
    <col min="8453" max="8453" width="12.140625" style="1" customWidth="1"/>
    <col min="8454" max="8454" width="15" style="1" customWidth="1"/>
    <col min="8455" max="8459" width="16.28515625" style="1" customWidth="1"/>
    <col min="8460" max="8460" width="13.140625" style="1" customWidth="1"/>
    <col min="8461" max="8704" width="9.140625" style="1"/>
    <col min="8705" max="8705" width="22.140625" style="1" customWidth="1"/>
    <col min="8706" max="8706" width="13.42578125" style="1" customWidth="1"/>
    <col min="8707" max="8707" width="12.140625" style="1" customWidth="1"/>
    <col min="8708" max="8708" width="14.140625" style="1" customWidth="1"/>
    <col min="8709" max="8709" width="12.140625" style="1" customWidth="1"/>
    <col min="8710" max="8710" width="15" style="1" customWidth="1"/>
    <col min="8711" max="8715" width="16.28515625" style="1" customWidth="1"/>
    <col min="8716" max="8716" width="13.140625" style="1" customWidth="1"/>
    <col min="8717" max="8960" width="9.140625" style="1"/>
    <col min="8961" max="8961" width="22.140625" style="1" customWidth="1"/>
    <col min="8962" max="8962" width="13.42578125" style="1" customWidth="1"/>
    <col min="8963" max="8963" width="12.140625" style="1" customWidth="1"/>
    <col min="8964" max="8964" width="14.140625" style="1" customWidth="1"/>
    <col min="8965" max="8965" width="12.140625" style="1" customWidth="1"/>
    <col min="8966" max="8966" width="15" style="1" customWidth="1"/>
    <col min="8967" max="8971" width="16.28515625" style="1" customWidth="1"/>
    <col min="8972" max="8972" width="13.140625" style="1" customWidth="1"/>
    <col min="8973" max="9216" width="9.140625" style="1"/>
    <col min="9217" max="9217" width="22.140625" style="1" customWidth="1"/>
    <col min="9218" max="9218" width="13.42578125" style="1" customWidth="1"/>
    <col min="9219" max="9219" width="12.140625" style="1" customWidth="1"/>
    <col min="9220" max="9220" width="14.140625" style="1" customWidth="1"/>
    <col min="9221" max="9221" width="12.140625" style="1" customWidth="1"/>
    <col min="9222" max="9222" width="15" style="1" customWidth="1"/>
    <col min="9223" max="9227" width="16.28515625" style="1" customWidth="1"/>
    <col min="9228" max="9228" width="13.140625" style="1" customWidth="1"/>
    <col min="9229" max="9472" width="9.140625" style="1"/>
    <col min="9473" max="9473" width="22.140625" style="1" customWidth="1"/>
    <col min="9474" max="9474" width="13.42578125" style="1" customWidth="1"/>
    <col min="9475" max="9475" width="12.140625" style="1" customWidth="1"/>
    <col min="9476" max="9476" width="14.140625" style="1" customWidth="1"/>
    <col min="9477" max="9477" width="12.140625" style="1" customWidth="1"/>
    <col min="9478" max="9478" width="15" style="1" customWidth="1"/>
    <col min="9479" max="9483" width="16.28515625" style="1" customWidth="1"/>
    <col min="9484" max="9484" width="13.140625" style="1" customWidth="1"/>
    <col min="9485" max="9728" width="9.140625" style="1"/>
    <col min="9729" max="9729" width="22.140625" style="1" customWidth="1"/>
    <col min="9730" max="9730" width="13.42578125" style="1" customWidth="1"/>
    <col min="9731" max="9731" width="12.140625" style="1" customWidth="1"/>
    <col min="9732" max="9732" width="14.140625" style="1" customWidth="1"/>
    <col min="9733" max="9733" width="12.140625" style="1" customWidth="1"/>
    <col min="9734" max="9734" width="15" style="1" customWidth="1"/>
    <col min="9735" max="9739" width="16.28515625" style="1" customWidth="1"/>
    <col min="9740" max="9740" width="13.140625" style="1" customWidth="1"/>
    <col min="9741" max="9984" width="9.140625" style="1"/>
    <col min="9985" max="9985" width="22.140625" style="1" customWidth="1"/>
    <col min="9986" max="9986" width="13.42578125" style="1" customWidth="1"/>
    <col min="9987" max="9987" width="12.140625" style="1" customWidth="1"/>
    <col min="9988" max="9988" width="14.140625" style="1" customWidth="1"/>
    <col min="9989" max="9989" width="12.140625" style="1" customWidth="1"/>
    <col min="9990" max="9990" width="15" style="1" customWidth="1"/>
    <col min="9991" max="9995" width="16.28515625" style="1" customWidth="1"/>
    <col min="9996" max="9996" width="13.140625" style="1" customWidth="1"/>
    <col min="9997" max="10240" width="9.140625" style="1"/>
    <col min="10241" max="10241" width="22.140625" style="1" customWidth="1"/>
    <col min="10242" max="10242" width="13.42578125" style="1" customWidth="1"/>
    <col min="10243" max="10243" width="12.140625" style="1" customWidth="1"/>
    <col min="10244" max="10244" width="14.140625" style="1" customWidth="1"/>
    <col min="10245" max="10245" width="12.140625" style="1" customWidth="1"/>
    <col min="10246" max="10246" width="15" style="1" customWidth="1"/>
    <col min="10247" max="10251" width="16.28515625" style="1" customWidth="1"/>
    <col min="10252" max="10252" width="13.140625" style="1" customWidth="1"/>
    <col min="10253" max="10496" width="9.140625" style="1"/>
    <col min="10497" max="10497" width="22.140625" style="1" customWidth="1"/>
    <col min="10498" max="10498" width="13.42578125" style="1" customWidth="1"/>
    <col min="10499" max="10499" width="12.140625" style="1" customWidth="1"/>
    <col min="10500" max="10500" width="14.140625" style="1" customWidth="1"/>
    <col min="10501" max="10501" width="12.140625" style="1" customWidth="1"/>
    <col min="10502" max="10502" width="15" style="1" customWidth="1"/>
    <col min="10503" max="10507" width="16.28515625" style="1" customWidth="1"/>
    <col min="10508" max="10508" width="13.140625" style="1" customWidth="1"/>
    <col min="10509" max="10752" width="9.140625" style="1"/>
    <col min="10753" max="10753" width="22.140625" style="1" customWidth="1"/>
    <col min="10754" max="10754" width="13.42578125" style="1" customWidth="1"/>
    <col min="10755" max="10755" width="12.140625" style="1" customWidth="1"/>
    <col min="10756" max="10756" width="14.140625" style="1" customWidth="1"/>
    <col min="10757" max="10757" width="12.140625" style="1" customWidth="1"/>
    <col min="10758" max="10758" width="15" style="1" customWidth="1"/>
    <col min="10759" max="10763" width="16.28515625" style="1" customWidth="1"/>
    <col min="10764" max="10764" width="13.140625" style="1" customWidth="1"/>
    <col min="10765" max="11008" width="9.140625" style="1"/>
    <col min="11009" max="11009" width="22.140625" style="1" customWidth="1"/>
    <col min="11010" max="11010" width="13.42578125" style="1" customWidth="1"/>
    <col min="11011" max="11011" width="12.140625" style="1" customWidth="1"/>
    <col min="11012" max="11012" width="14.140625" style="1" customWidth="1"/>
    <col min="11013" max="11013" width="12.140625" style="1" customWidth="1"/>
    <col min="11014" max="11014" width="15" style="1" customWidth="1"/>
    <col min="11015" max="11019" width="16.28515625" style="1" customWidth="1"/>
    <col min="11020" max="11020" width="13.140625" style="1" customWidth="1"/>
    <col min="11021" max="11264" width="9.140625" style="1"/>
    <col min="11265" max="11265" width="22.140625" style="1" customWidth="1"/>
    <col min="11266" max="11266" width="13.42578125" style="1" customWidth="1"/>
    <col min="11267" max="11267" width="12.140625" style="1" customWidth="1"/>
    <col min="11268" max="11268" width="14.140625" style="1" customWidth="1"/>
    <col min="11269" max="11269" width="12.140625" style="1" customWidth="1"/>
    <col min="11270" max="11270" width="15" style="1" customWidth="1"/>
    <col min="11271" max="11275" width="16.28515625" style="1" customWidth="1"/>
    <col min="11276" max="11276" width="13.140625" style="1" customWidth="1"/>
    <col min="11277" max="11520" width="9.140625" style="1"/>
    <col min="11521" max="11521" width="22.140625" style="1" customWidth="1"/>
    <col min="11522" max="11522" width="13.42578125" style="1" customWidth="1"/>
    <col min="11523" max="11523" width="12.140625" style="1" customWidth="1"/>
    <col min="11524" max="11524" width="14.140625" style="1" customWidth="1"/>
    <col min="11525" max="11525" width="12.140625" style="1" customWidth="1"/>
    <col min="11526" max="11526" width="15" style="1" customWidth="1"/>
    <col min="11527" max="11531" width="16.28515625" style="1" customWidth="1"/>
    <col min="11532" max="11532" width="13.140625" style="1" customWidth="1"/>
    <col min="11533" max="11776" width="9.140625" style="1"/>
    <col min="11777" max="11777" width="22.140625" style="1" customWidth="1"/>
    <col min="11778" max="11778" width="13.42578125" style="1" customWidth="1"/>
    <col min="11779" max="11779" width="12.140625" style="1" customWidth="1"/>
    <col min="11780" max="11780" width="14.140625" style="1" customWidth="1"/>
    <col min="11781" max="11781" width="12.140625" style="1" customWidth="1"/>
    <col min="11782" max="11782" width="15" style="1" customWidth="1"/>
    <col min="11783" max="11787" width="16.28515625" style="1" customWidth="1"/>
    <col min="11788" max="11788" width="13.140625" style="1" customWidth="1"/>
    <col min="11789" max="12032" width="9.140625" style="1"/>
    <col min="12033" max="12033" width="22.140625" style="1" customWidth="1"/>
    <col min="12034" max="12034" width="13.42578125" style="1" customWidth="1"/>
    <col min="12035" max="12035" width="12.140625" style="1" customWidth="1"/>
    <col min="12036" max="12036" width="14.140625" style="1" customWidth="1"/>
    <col min="12037" max="12037" width="12.140625" style="1" customWidth="1"/>
    <col min="12038" max="12038" width="15" style="1" customWidth="1"/>
    <col min="12039" max="12043" width="16.28515625" style="1" customWidth="1"/>
    <col min="12044" max="12044" width="13.140625" style="1" customWidth="1"/>
    <col min="12045" max="12288" width="9.140625" style="1"/>
    <col min="12289" max="12289" width="22.140625" style="1" customWidth="1"/>
    <col min="12290" max="12290" width="13.42578125" style="1" customWidth="1"/>
    <col min="12291" max="12291" width="12.140625" style="1" customWidth="1"/>
    <col min="12292" max="12292" width="14.140625" style="1" customWidth="1"/>
    <col min="12293" max="12293" width="12.140625" style="1" customWidth="1"/>
    <col min="12294" max="12294" width="15" style="1" customWidth="1"/>
    <col min="12295" max="12299" width="16.28515625" style="1" customWidth="1"/>
    <col min="12300" max="12300" width="13.140625" style="1" customWidth="1"/>
    <col min="12301" max="12544" width="9.140625" style="1"/>
    <col min="12545" max="12545" width="22.140625" style="1" customWidth="1"/>
    <col min="12546" max="12546" width="13.42578125" style="1" customWidth="1"/>
    <col min="12547" max="12547" width="12.140625" style="1" customWidth="1"/>
    <col min="12548" max="12548" width="14.140625" style="1" customWidth="1"/>
    <col min="12549" max="12549" width="12.140625" style="1" customWidth="1"/>
    <col min="12550" max="12550" width="15" style="1" customWidth="1"/>
    <col min="12551" max="12555" width="16.28515625" style="1" customWidth="1"/>
    <col min="12556" max="12556" width="13.140625" style="1" customWidth="1"/>
    <col min="12557" max="12800" width="9.140625" style="1"/>
    <col min="12801" max="12801" width="22.140625" style="1" customWidth="1"/>
    <col min="12802" max="12802" width="13.42578125" style="1" customWidth="1"/>
    <col min="12803" max="12803" width="12.140625" style="1" customWidth="1"/>
    <col min="12804" max="12804" width="14.140625" style="1" customWidth="1"/>
    <col min="12805" max="12805" width="12.140625" style="1" customWidth="1"/>
    <col min="12806" max="12806" width="15" style="1" customWidth="1"/>
    <col min="12807" max="12811" width="16.28515625" style="1" customWidth="1"/>
    <col min="12812" max="12812" width="13.140625" style="1" customWidth="1"/>
    <col min="12813" max="13056" width="9.140625" style="1"/>
    <col min="13057" max="13057" width="22.140625" style="1" customWidth="1"/>
    <col min="13058" max="13058" width="13.42578125" style="1" customWidth="1"/>
    <col min="13059" max="13059" width="12.140625" style="1" customWidth="1"/>
    <col min="13060" max="13060" width="14.140625" style="1" customWidth="1"/>
    <col min="13061" max="13061" width="12.140625" style="1" customWidth="1"/>
    <col min="13062" max="13062" width="15" style="1" customWidth="1"/>
    <col min="13063" max="13067" width="16.28515625" style="1" customWidth="1"/>
    <col min="13068" max="13068" width="13.140625" style="1" customWidth="1"/>
    <col min="13069" max="13312" width="9.140625" style="1"/>
    <col min="13313" max="13313" width="22.140625" style="1" customWidth="1"/>
    <col min="13314" max="13314" width="13.42578125" style="1" customWidth="1"/>
    <col min="13315" max="13315" width="12.140625" style="1" customWidth="1"/>
    <col min="13316" max="13316" width="14.140625" style="1" customWidth="1"/>
    <col min="13317" max="13317" width="12.140625" style="1" customWidth="1"/>
    <col min="13318" max="13318" width="15" style="1" customWidth="1"/>
    <col min="13319" max="13323" width="16.28515625" style="1" customWidth="1"/>
    <col min="13324" max="13324" width="13.140625" style="1" customWidth="1"/>
    <col min="13325" max="13568" width="9.140625" style="1"/>
    <col min="13569" max="13569" width="22.140625" style="1" customWidth="1"/>
    <col min="13570" max="13570" width="13.42578125" style="1" customWidth="1"/>
    <col min="13571" max="13571" width="12.140625" style="1" customWidth="1"/>
    <col min="13572" max="13572" width="14.140625" style="1" customWidth="1"/>
    <col min="13573" max="13573" width="12.140625" style="1" customWidth="1"/>
    <col min="13574" max="13574" width="15" style="1" customWidth="1"/>
    <col min="13575" max="13579" width="16.28515625" style="1" customWidth="1"/>
    <col min="13580" max="13580" width="13.140625" style="1" customWidth="1"/>
    <col min="13581" max="13824" width="9.140625" style="1"/>
    <col min="13825" max="13825" width="22.140625" style="1" customWidth="1"/>
    <col min="13826" max="13826" width="13.42578125" style="1" customWidth="1"/>
    <col min="13827" max="13827" width="12.140625" style="1" customWidth="1"/>
    <col min="13828" max="13828" width="14.140625" style="1" customWidth="1"/>
    <col min="13829" max="13829" width="12.140625" style="1" customWidth="1"/>
    <col min="13830" max="13830" width="15" style="1" customWidth="1"/>
    <col min="13831" max="13835" width="16.28515625" style="1" customWidth="1"/>
    <col min="13836" max="13836" width="13.140625" style="1" customWidth="1"/>
    <col min="13837" max="14080" width="9.140625" style="1"/>
    <col min="14081" max="14081" width="22.140625" style="1" customWidth="1"/>
    <col min="14082" max="14082" width="13.42578125" style="1" customWidth="1"/>
    <col min="14083" max="14083" width="12.140625" style="1" customWidth="1"/>
    <col min="14084" max="14084" width="14.140625" style="1" customWidth="1"/>
    <col min="14085" max="14085" width="12.140625" style="1" customWidth="1"/>
    <col min="14086" max="14086" width="15" style="1" customWidth="1"/>
    <col min="14087" max="14091" width="16.28515625" style="1" customWidth="1"/>
    <col min="14092" max="14092" width="13.140625" style="1" customWidth="1"/>
    <col min="14093" max="14336" width="9.140625" style="1"/>
    <col min="14337" max="14337" width="22.140625" style="1" customWidth="1"/>
    <col min="14338" max="14338" width="13.42578125" style="1" customWidth="1"/>
    <col min="14339" max="14339" width="12.140625" style="1" customWidth="1"/>
    <col min="14340" max="14340" width="14.140625" style="1" customWidth="1"/>
    <col min="14341" max="14341" width="12.140625" style="1" customWidth="1"/>
    <col min="14342" max="14342" width="15" style="1" customWidth="1"/>
    <col min="14343" max="14347" width="16.28515625" style="1" customWidth="1"/>
    <col min="14348" max="14348" width="13.140625" style="1" customWidth="1"/>
    <col min="14349" max="14592" width="9.140625" style="1"/>
    <col min="14593" max="14593" width="22.140625" style="1" customWidth="1"/>
    <col min="14594" max="14594" width="13.42578125" style="1" customWidth="1"/>
    <col min="14595" max="14595" width="12.140625" style="1" customWidth="1"/>
    <col min="14596" max="14596" width="14.140625" style="1" customWidth="1"/>
    <col min="14597" max="14597" width="12.140625" style="1" customWidth="1"/>
    <col min="14598" max="14598" width="15" style="1" customWidth="1"/>
    <col min="14599" max="14603" width="16.28515625" style="1" customWidth="1"/>
    <col min="14604" max="14604" width="13.140625" style="1" customWidth="1"/>
    <col min="14605" max="14848" width="9.140625" style="1"/>
    <col min="14849" max="14849" width="22.140625" style="1" customWidth="1"/>
    <col min="14850" max="14850" width="13.42578125" style="1" customWidth="1"/>
    <col min="14851" max="14851" width="12.140625" style="1" customWidth="1"/>
    <col min="14852" max="14852" width="14.140625" style="1" customWidth="1"/>
    <col min="14853" max="14853" width="12.140625" style="1" customWidth="1"/>
    <col min="14854" max="14854" width="15" style="1" customWidth="1"/>
    <col min="14855" max="14859" width="16.28515625" style="1" customWidth="1"/>
    <col min="14860" max="14860" width="13.140625" style="1" customWidth="1"/>
    <col min="14861" max="15104" width="9.140625" style="1"/>
    <col min="15105" max="15105" width="22.140625" style="1" customWidth="1"/>
    <col min="15106" max="15106" width="13.42578125" style="1" customWidth="1"/>
    <col min="15107" max="15107" width="12.140625" style="1" customWidth="1"/>
    <col min="15108" max="15108" width="14.140625" style="1" customWidth="1"/>
    <col min="15109" max="15109" width="12.140625" style="1" customWidth="1"/>
    <col min="15110" max="15110" width="15" style="1" customWidth="1"/>
    <col min="15111" max="15115" width="16.28515625" style="1" customWidth="1"/>
    <col min="15116" max="15116" width="13.140625" style="1" customWidth="1"/>
    <col min="15117" max="15360" width="9.140625" style="1"/>
    <col min="15361" max="15361" width="22.140625" style="1" customWidth="1"/>
    <col min="15362" max="15362" width="13.42578125" style="1" customWidth="1"/>
    <col min="15363" max="15363" width="12.140625" style="1" customWidth="1"/>
    <col min="15364" max="15364" width="14.140625" style="1" customWidth="1"/>
    <col min="15365" max="15365" width="12.140625" style="1" customWidth="1"/>
    <col min="15366" max="15366" width="15" style="1" customWidth="1"/>
    <col min="15367" max="15371" width="16.28515625" style="1" customWidth="1"/>
    <col min="15372" max="15372" width="13.140625" style="1" customWidth="1"/>
    <col min="15373" max="15616" width="9.140625" style="1"/>
    <col min="15617" max="15617" width="22.140625" style="1" customWidth="1"/>
    <col min="15618" max="15618" width="13.42578125" style="1" customWidth="1"/>
    <col min="15619" max="15619" width="12.140625" style="1" customWidth="1"/>
    <col min="15620" max="15620" width="14.140625" style="1" customWidth="1"/>
    <col min="15621" max="15621" width="12.140625" style="1" customWidth="1"/>
    <col min="15622" max="15622" width="15" style="1" customWidth="1"/>
    <col min="15623" max="15627" width="16.28515625" style="1" customWidth="1"/>
    <col min="15628" max="15628" width="13.140625" style="1" customWidth="1"/>
    <col min="15629" max="15872" width="9.140625" style="1"/>
    <col min="15873" max="15873" width="22.140625" style="1" customWidth="1"/>
    <col min="15874" max="15874" width="13.42578125" style="1" customWidth="1"/>
    <col min="15875" max="15875" width="12.140625" style="1" customWidth="1"/>
    <col min="15876" max="15876" width="14.140625" style="1" customWidth="1"/>
    <col min="15877" max="15877" width="12.140625" style="1" customWidth="1"/>
    <col min="15878" max="15878" width="15" style="1" customWidth="1"/>
    <col min="15879" max="15883" width="16.28515625" style="1" customWidth="1"/>
    <col min="15884" max="15884" width="13.140625" style="1" customWidth="1"/>
    <col min="15885" max="16128" width="9.140625" style="1"/>
    <col min="16129" max="16129" width="22.140625" style="1" customWidth="1"/>
    <col min="16130" max="16130" width="13.42578125" style="1" customWidth="1"/>
    <col min="16131" max="16131" width="12.140625" style="1" customWidth="1"/>
    <col min="16132" max="16132" width="14.140625" style="1" customWidth="1"/>
    <col min="16133" max="16133" width="12.140625" style="1" customWidth="1"/>
    <col min="16134" max="16134" width="15" style="1" customWidth="1"/>
    <col min="16135" max="16139" width="16.28515625" style="1" customWidth="1"/>
    <col min="16140" max="16140" width="13.140625" style="1" customWidth="1"/>
    <col min="16141" max="16384" width="9.140625" style="1"/>
  </cols>
  <sheetData>
    <row r="1" spans="1:12" ht="16.5" customHeight="1">
      <c r="A1" s="30">
        <v>40543</v>
      </c>
      <c r="B1" s="81" t="s">
        <v>0</v>
      </c>
      <c r="C1" s="99" t="s">
        <v>1</v>
      </c>
      <c r="D1" s="100" t="s">
        <v>45</v>
      </c>
      <c r="E1" s="82" t="s">
        <v>1</v>
      </c>
      <c r="F1" s="83" t="s">
        <v>2</v>
      </c>
      <c r="G1" s="85"/>
      <c r="H1" s="85"/>
      <c r="I1" s="86"/>
      <c r="J1" s="101" t="s">
        <v>3</v>
      </c>
      <c r="K1" s="85"/>
      <c r="L1" s="83" t="s">
        <v>4</v>
      </c>
    </row>
    <row r="2" spans="1:12" ht="16.5" customHeight="1">
      <c r="A2" s="34"/>
      <c r="B2" s="34" t="s">
        <v>83</v>
      </c>
      <c r="C2" s="102" t="s">
        <v>84</v>
      </c>
      <c r="D2" s="103" t="s">
        <v>85</v>
      </c>
      <c r="E2" s="34" t="s">
        <v>83</v>
      </c>
      <c r="F2" s="34" t="s">
        <v>83</v>
      </c>
      <c r="G2" s="104" t="s">
        <v>86</v>
      </c>
      <c r="H2" s="104" t="s">
        <v>87</v>
      </c>
      <c r="I2" s="104" t="s">
        <v>41</v>
      </c>
      <c r="J2" s="104" t="s">
        <v>49</v>
      </c>
      <c r="K2" s="105" t="s">
        <v>50</v>
      </c>
      <c r="L2" s="93"/>
    </row>
    <row r="4" spans="1:12" ht="16.5" customHeight="1">
      <c r="A4" s="1" t="s">
        <v>51</v>
      </c>
      <c r="B4" s="1">
        <v>1000</v>
      </c>
      <c r="C4" s="39">
        <v>500</v>
      </c>
      <c r="D4" s="106"/>
      <c r="E4" s="98"/>
    </row>
    <row r="5" spans="1:12" ht="16.5" customHeight="1">
      <c r="A5" s="1" t="s">
        <v>5</v>
      </c>
      <c r="B5" s="1">
        <v>6000</v>
      </c>
      <c r="C5" s="39">
        <v>4000</v>
      </c>
      <c r="D5" s="106"/>
      <c r="E5" s="98"/>
    </row>
    <row r="6" spans="1:12" ht="16.5" customHeight="1">
      <c r="A6" s="1" t="s">
        <v>6</v>
      </c>
      <c r="B6" s="1">
        <v>2000</v>
      </c>
      <c r="C6" s="39">
        <v>1000</v>
      </c>
      <c r="D6" s="106"/>
      <c r="E6" s="98"/>
    </row>
    <row r="7" spans="1:12" ht="16.5" customHeight="1">
      <c r="A7" s="1" t="s">
        <v>88</v>
      </c>
      <c r="B7" s="1">
        <v>14000</v>
      </c>
      <c r="C7" s="39">
        <v>9000</v>
      </c>
      <c r="D7" s="106"/>
      <c r="E7" s="98"/>
    </row>
    <row r="8" spans="1:12" ht="16.5" customHeight="1">
      <c r="A8" s="39" t="s">
        <v>72</v>
      </c>
      <c r="D8" s="106"/>
      <c r="E8" s="98"/>
    </row>
    <row r="9" spans="1:12" ht="16.5" customHeight="1">
      <c r="A9" s="2" t="s">
        <v>89</v>
      </c>
      <c r="B9" s="1">
        <f>8000/1.4</f>
        <v>5714.2857142857147</v>
      </c>
      <c r="D9" s="106"/>
      <c r="E9" s="98"/>
    </row>
    <row r="10" spans="1:12" ht="16.5" customHeight="1" thickBot="1">
      <c r="A10" s="1" t="s">
        <v>10</v>
      </c>
      <c r="B10" s="95">
        <f>SUM(B4:B9)</f>
        <v>28714.285714285714</v>
      </c>
      <c r="C10" s="107">
        <f>SUM(C4:C9)</f>
        <v>14500</v>
      </c>
      <c r="D10" s="108"/>
      <c r="E10" s="95"/>
      <c r="F10" s="95"/>
      <c r="G10" s="95"/>
      <c r="H10" s="95"/>
      <c r="I10" s="95"/>
      <c r="J10" s="95"/>
      <c r="K10" s="95"/>
      <c r="L10" s="95"/>
    </row>
    <row r="11" spans="1:12" ht="16.5" customHeight="1" thickTop="1"/>
    <row r="12" spans="1:12" ht="16.5" customHeight="1">
      <c r="A12" s="1" t="s">
        <v>55</v>
      </c>
      <c r="B12" s="1">
        <f>+B20-SUM(B13:B19)</f>
        <v>24214.285714285714</v>
      </c>
      <c r="C12" s="39">
        <f>+C20-SUM(C13:C19)</f>
        <v>3700</v>
      </c>
      <c r="D12" s="106"/>
      <c r="E12" s="98"/>
    </row>
    <row r="13" spans="1:12" ht="16.5" customHeight="1">
      <c r="A13" s="1" t="s">
        <v>56</v>
      </c>
      <c r="B13" s="1">
        <v>1000</v>
      </c>
      <c r="C13" s="39">
        <v>5000</v>
      </c>
      <c r="D13" s="106"/>
      <c r="E13" s="98"/>
    </row>
    <row r="14" spans="1:12" s="39" customFormat="1" ht="16.5" customHeight="1">
      <c r="A14" s="96" t="s">
        <v>13</v>
      </c>
      <c r="D14" s="106"/>
      <c r="E14" s="98"/>
      <c r="F14" s="1"/>
      <c r="G14" s="97"/>
      <c r="H14" s="97"/>
      <c r="L14" s="1"/>
    </row>
    <row r="15" spans="1:12" s="39" customFormat="1" ht="16.5" customHeight="1">
      <c r="A15" s="39" t="s">
        <v>14</v>
      </c>
      <c r="D15" s="106"/>
      <c r="E15" s="98"/>
      <c r="F15" s="1"/>
      <c r="I15" s="97"/>
      <c r="K15" s="97"/>
      <c r="L15" s="1"/>
    </row>
    <row r="16" spans="1:12" ht="16.5" customHeight="1">
      <c r="A16" s="1" t="s">
        <v>15</v>
      </c>
      <c r="B16" s="1">
        <v>1000</v>
      </c>
      <c r="C16" s="39">
        <v>2000</v>
      </c>
      <c r="D16" s="106"/>
      <c r="E16" s="98"/>
    </row>
    <row r="17" spans="1:256" ht="16.5" customHeight="1">
      <c r="A17" s="1" t="s">
        <v>16</v>
      </c>
      <c r="B17" s="1">
        <v>500</v>
      </c>
      <c r="C17" s="39">
        <v>3000</v>
      </c>
      <c r="D17" s="106"/>
      <c r="E17" s="98"/>
    </row>
    <row r="18" spans="1:256" ht="16.5" customHeight="1">
      <c r="A18" s="39" t="s">
        <v>90</v>
      </c>
      <c r="D18" s="106"/>
      <c r="E18" s="45"/>
    </row>
    <row r="19" spans="1:256" ht="16.5" customHeight="1">
      <c r="A19" s="1" t="s">
        <v>17</v>
      </c>
      <c r="B19" s="1">
        <v>2000</v>
      </c>
      <c r="C19" s="39">
        <v>800</v>
      </c>
      <c r="D19" s="106"/>
      <c r="E19" s="98"/>
    </row>
    <row r="20" spans="1:256" ht="16.5" customHeight="1" thickBot="1">
      <c r="A20" s="1" t="s">
        <v>18</v>
      </c>
      <c r="B20" s="95">
        <f>+B10</f>
        <v>28714.285714285714</v>
      </c>
      <c r="C20" s="107">
        <f>+C10</f>
        <v>14500</v>
      </c>
      <c r="D20" s="108"/>
      <c r="E20" s="109"/>
      <c r="F20" s="95"/>
      <c r="G20" s="95"/>
      <c r="H20" s="95"/>
      <c r="I20" s="95"/>
      <c r="J20" s="95"/>
      <c r="K20" s="95"/>
      <c r="L20" s="95"/>
    </row>
    <row r="21" spans="1:256" ht="16.5" customHeight="1" thickTop="1"/>
    <row r="22" spans="1:256" ht="16.5" customHeight="1">
      <c r="A22" s="1" t="s">
        <v>19</v>
      </c>
      <c r="B22" s="1">
        <v>185000</v>
      </c>
      <c r="C22" s="39">
        <v>30000</v>
      </c>
      <c r="D22" s="106"/>
      <c r="E22" s="98"/>
    </row>
    <row r="23" spans="1:256" ht="16.5" customHeight="1">
      <c r="A23" s="94" t="s">
        <v>21</v>
      </c>
      <c r="B23" s="1">
        <f>+B6</f>
        <v>2000</v>
      </c>
      <c r="C23" s="39">
        <f>+C6</f>
        <v>1000</v>
      </c>
      <c r="D23" s="106"/>
      <c r="E23" s="98"/>
    </row>
    <row r="24" spans="1:256" ht="16.5" customHeight="1">
      <c r="A24" s="94" t="s">
        <v>22</v>
      </c>
      <c r="B24" s="1">
        <f>-B22-B28+B30-B23-B27-B26-B25</f>
        <v>-183292.85714285713</v>
      </c>
      <c r="C24" s="1">
        <f>-C22-C28+C30-C23-C27-C26-C25</f>
        <v>-27907.142857142859</v>
      </c>
      <c r="D24" s="106"/>
      <c r="E24" s="98"/>
    </row>
    <row r="25" spans="1:256" ht="16.5" customHeight="1">
      <c r="A25" s="94" t="s">
        <v>57</v>
      </c>
      <c r="B25" s="1">
        <v>-1000</v>
      </c>
      <c r="C25" s="39">
        <v>-2000</v>
      </c>
      <c r="D25" s="106"/>
      <c r="E25" s="98"/>
    </row>
    <row r="26" spans="1:256" ht="16.5" customHeight="1">
      <c r="A26" s="94" t="s">
        <v>58</v>
      </c>
      <c r="B26" s="1">
        <v>50</v>
      </c>
      <c r="D26" s="106"/>
      <c r="E26" s="98"/>
    </row>
    <row r="27" spans="1:256" ht="16.5" customHeight="1">
      <c r="A27" s="94" t="s">
        <v>26</v>
      </c>
      <c r="B27" s="1">
        <v>100</v>
      </c>
      <c r="C27" s="39">
        <v>50</v>
      </c>
      <c r="D27" s="106"/>
      <c r="E27" s="98"/>
    </row>
    <row r="28" spans="1:256" ht="16.5" customHeight="1">
      <c r="A28" s="94" t="s">
        <v>91</v>
      </c>
      <c r="B28" s="1">
        <f>-B30/0.7*0.3</f>
        <v>-857.14285714285722</v>
      </c>
      <c r="C28" s="39">
        <f>-C30/0.7*0.3</f>
        <v>-342.85714285714283</v>
      </c>
      <c r="D28" s="106"/>
      <c r="E28" s="98"/>
    </row>
    <row r="29" spans="1:256" ht="16.5" customHeight="1">
      <c r="A29" s="39" t="s">
        <v>14</v>
      </c>
    </row>
    <row r="30" spans="1:256" ht="16.5" customHeight="1" thickBot="1">
      <c r="A30" s="1" t="s">
        <v>24</v>
      </c>
      <c r="B30" s="95">
        <f>+B19</f>
        <v>2000</v>
      </c>
      <c r="C30" s="107">
        <f>+C19</f>
        <v>800</v>
      </c>
      <c r="D30" s="108"/>
      <c r="E30" s="110"/>
      <c r="F30" s="95"/>
      <c r="G30" s="95"/>
      <c r="H30" s="95"/>
      <c r="I30" s="95"/>
      <c r="J30" s="95"/>
      <c r="K30" s="95"/>
      <c r="L30" s="95"/>
    </row>
    <row r="31" spans="1:256" ht="16.5" customHeight="1" thickTop="1"/>
    <row r="32" spans="1:256" ht="16.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16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6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6.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6.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16.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16.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6.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6.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6.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6.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6.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6.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6.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6.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6.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6"/>
  <sheetViews>
    <sheetView workbookViewId="0">
      <selection activeCell="E33" sqref="E33:M58"/>
    </sheetView>
  </sheetViews>
  <sheetFormatPr defaultRowHeight="12.75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1.42578125" style="1" customWidth="1"/>
    <col min="6" max="6" width="11.7109375" style="1" customWidth="1"/>
    <col min="7" max="7" width="15.85546875" style="1" customWidth="1"/>
    <col min="8" max="8" width="11.5703125" style="1" customWidth="1"/>
    <col min="9" max="10" width="9.140625" style="1"/>
    <col min="11" max="11" width="10.85546875" style="1" customWidth="1"/>
    <col min="12" max="12" width="13.1406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1" width="11.42578125" style="1" customWidth="1"/>
    <col min="262" max="262" width="11.7109375" style="1" customWidth="1"/>
    <col min="263" max="263" width="15.85546875" style="1" customWidth="1"/>
    <col min="264" max="264" width="11.5703125" style="1" customWidth="1"/>
    <col min="265" max="266" width="9.140625" style="1"/>
    <col min="267" max="267" width="10.85546875" style="1" customWidth="1"/>
    <col min="268" max="268" width="13.1406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7" width="11.42578125" style="1" customWidth="1"/>
    <col min="518" max="518" width="11.7109375" style="1" customWidth="1"/>
    <col min="519" max="519" width="15.85546875" style="1" customWidth="1"/>
    <col min="520" max="520" width="11.5703125" style="1" customWidth="1"/>
    <col min="521" max="522" width="9.140625" style="1"/>
    <col min="523" max="523" width="10.85546875" style="1" customWidth="1"/>
    <col min="524" max="524" width="13.1406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3" width="11.42578125" style="1" customWidth="1"/>
    <col min="774" max="774" width="11.7109375" style="1" customWidth="1"/>
    <col min="775" max="775" width="15.85546875" style="1" customWidth="1"/>
    <col min="776" max="776" width="11.5703125" style="1" customWidth="1"/>
    <col min="777" max="778" width="9.140625" style="1"/>
    <col min="779" max="779" width="10.85546875" style="1" customWidth="1"/>
    <col min="780" max="780" width="13.1406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29" width="11.42578125" style="1" customWidth="1"/>
    <col min="1030" max="1030" width="11.7109375" style="1" customWidth="1"/>
    <col min="1031" max="1031" width="15.85546875" style="1" customWidth="1"/>
    <col min="1032" max="1032" width="11.5703125" style="1" customWidth="1"/>
    <col min="1033" max="1034" width="9.140625" style="1"/>
    <col min="1035" max="1035" width="10.85546875" style="1" customWidth="1"/>
    <col min="1036" max="1036" width="13.1406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5" width="11.42578125" style="1" customWidth="1"/>
    <col min="1286" max="1286" width="11.7109375" style="1" customWidth="1"/>
    <col min="1287" max="1287" width="15.85546875" style="1" customWidth="1"/>
    <col min="1288" max="1288" width="11.5703125" style="1" customWidth="1"/>
    <col min="1289" max="1290" width="9.140625" style="1"/>
    <col min="1291" max="1291" width="10.85546875" style="1" customWidth="1"/>
    <col min="1292" max="1292" width="13.1406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1" width="11.42578125" style="1" customWidth="1"/>
    <col min="1542" max="1542" width="11.7109375" style="1" customWidth="1"/>
    <col min="1543" max="1543" width="15.85546875" style="1" customWidth="1"/>
    <col min="1544" max="1544" width="11.5703125" style="1" customWidth="1"/>
    <col min="1545" max="1546" width="9.140625" style="1"/>
    <col min="1547" max="1547" width="10.85546875" style="1" customWidth="1"/>
    <col min="1548" max="1548" width="13.1406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7" width="11.42578125" style="1" customWidth="1"/>
    <col min="1798" max="1798" width="11.7109375" style="1" customWidth="1"/>
    <col min="1799" max="1799" width="15.85546875" style="1" customWidth="1"/>
    <col min="1800" max="1800" width="11.5703125" style="1" customWidth="1"/>
    <col min="1801" max="1802" width="9.140625" style="1"/>
    <col min="1803" max="1803" width="10.85546875" style="1" customWidth="1"/>
    <col min="1804" max="1804" width="13.1406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3" width="11.42578125" style="1" customWidth="1"/>
    <col min="2054" max="2054" width="11.7109375" style="1" customWidth="1"/>
    <col min="2055" max="2055" width="15.85546875" style="1" customWidth="1"/>
    <col min="2056" max="2056" width="11.5703125" style="1" customWidth="1"/>
    <col min="2057" max="2058" width="9.140625" style="1"/>
    <col min="2059" max="2059" width="10.85546875" style="1" customWidth="1"/>
    <col min="2060" max="2060" width="13.1406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09" width="11.42578125" style="1" customWidth="1"/>
    <col min="2310" max="2310" width="11.7109375" style="1" customWidth="1"/>
    <col min="2311" max="2311" width="15.85546875" style="1" customWidth="1"/>
    <col min="2312" max="2312" width="11.5703125" style="1" customWidth="1"/>
    <col min="2313" max="2314" width="9.140625" style="1"/>
    <col min="2315" max="2315" width="10.85546875" style="1" customWidth="1"/>
    <col min="2316" max="2316" width="13.1406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5" width="11.42578125" style="1" customWidth="1"/>
    <col min="2566" max="2566" width="11.7109375" style="1" customWidth="1"/>
    <col min="2567" max="2567" width="15.85546875" style="1" customWidth="1"/>
    <col min="2568" max="2568" width="11.5703125" style="1" customWidth="1"/>
    <col min="2569" max="2570" width="9.140625" style="1"/>
    <col min="2571" max="2571" width="10.85546875" style="1" customWidth="1"/>
    <col min="2572" max="2572" width="13.1406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1" width="11.42578125" style="1" customWidth="1"/>
    <col min="2822" max="2822" width="11.7109375" style="1" customWidth="1"/>
    <col min="2823" max="2823" width="15.85546875" style="1" customWidth="1"/>
    <col min="2824" max="2824" width="11.5703125" style="1" customWidth="1"/>
    <col min="2825" max="2826" width="9.140625" style="1"/>
    <col min="2827" max="2827" width="10.85546875" style="1" customWidth="1"/>
    <col min="2828" max="2828" width="13.1406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7" width="11.42578125" style="1" customWidth="1"/>
    <col min="3078" max="3078" width="11.7109375" style="1" customWidth="1"/>
    <col min="3079" max="3079" width="15.85546875" style="1" customWidth="1"/>
    <col min="3080" max="3080" width="11.5703125" style="1" customWidth="1"/>
    <col min="3081" max="3082" width="9.140625" style="1"/>
    <col min="3083" max="3083" width="10.85546875" style="1" customWidth="1"/>
    <col min="3084" max="3084" width="13.1406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3" width="11.42578125" style="1" customWidth="1"/>
    <col min="3334" max="3334" width="11.7109375" style="1" customWidth="1"/>
    <col min="3335" max="3335" width="15.85546875" style="1" customWidth="1"/>
    <col min="3336" max="3336" width="11.5703125" style="1" customWidth="1"/>
    <col min="3337" max="3338" width="9.140625" style="1"/>
    <col min="3339" max="3339" width="10.85546875" style="1" customWidth="1"/>
    <col min="3340" max="3340" width="13.1406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89" width="11.42578125" style="1" customWidth="1"/>
    <col min="3590" max="3590" width="11.7109375" style="1" customWidth="1"/>
    <col min="3591" max="3591" width="15.85546875" style="1" customWidth="1"/>
    <col min="3592" max="3592" width="11.5703125" style="1" customWidth="1"/>
    <col min="3593" max="3594" width="9.140625" style="1"/>
    <col min="3595" max="3595" width="10.85546875" style="1" customWidth="1"/>
    <col min="3596" max="3596" width="13.1406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5" width="11.42578125" style="1" customWidth="1"/>
    <col min="3846" max="3846" width="11.7109375" style="1" customWidth="1"/>
    <col min="3847" max="3847" width="15.85546875" style="1" customWidth="1"/>
    <col min="3848" max="3848" width="11.5703125" style="1" customWidth="1"/>
    <col min="3849" max="3850" width="9.140625" style="1"/>
    <col min="3851" max="3851" width="10.85546875" style="1" customWidth="1"/>
    <col min="3852" max="3852" width="13.1406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1" width="11.42578125" style="1" customWidth="1"/>
    <col min="4102" max="4102" width="11.7109375" style="1" customWidth="1"/>
    <col min="4103" max="4103" width="15.85546875" style="1" customWidth="1"/>
    <col min="4104" max="4104" width="11.5703125" style="1" customWidth="1"/>
    <col min="4105" max="4106" width="9.140625" style="1"/>
    <col min="4107" max="4107" width="10.85546875" style="1" customWidth="1"/>
    <col min="4108" max="4108" width="13.1406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7" width="11.42578125" style="1" customWidth="1"/>
    <col min="4358" max="4358" width="11.7109375" style="1" customWidth="1"/>
    <col min="4359" max="4359" width="15.85546875" style="1" customWidth="1"/>
    <col min="4360" max="4360" width="11.5703125" style="1" customWidth="1"/>
    <col min="4361" max="4362" width="9.140625" style="1"/>
    <col min="4363" max="4363" width="10.85546875" style="1" customWidth="1"/>
    <col min="4364" max="4364" width="13.1406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3" width="11.42578125" style="1" customWidth="1"/>
    <col min="4614" max="4614" width="11.7109375" style="1" customWidth="1"/>
    <col min="4615" max="4615" width="15.85546875" style="1" customWidth="1"/>
    <col min="4616" max="4616" width="11.5703125" style="1" customWidth="1"/>
    <col min="4617" max="4618" width="9.140625" style="1"/>
    <col min="4619" max="4619" width="10.85546875" style="1" customWidth="1"/>
    <col min="4620" max="4620" width="13.1406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69" width="11.42578125" style="1" customWidth="1"/>
    <col min="4870" max="4870" width="11.7109375" style="1" customWidth="1"/>
    <col min="4871" max="4871" width="15.85546875" style="1" customWidth="1"/>
    <col min="4872" max="4872" width="11.5703125" style="1" customWidth="1"/>
    <col min="4873" max="4874" width="9.140625" style="1"/>
    <col min="4875" max="4875" width="10.85546875" style="1" customWidth="1"/>
    <col min="4876" max="4876" width="13.1406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5" width="11.42578125" style="1" customWidth="1"/>
    <col min="5126" max="5126" width="11.7109375" style="1" customWidth="1"/>
    <col min="5127" max="5127" width="15.85546875" style="1" customWidth="1"/>
    <col min="5128" max="5128" width="11.5703125" style="1" customWidth="1"/>
    <col min="5129" max="5130" width="9.140625" style="1"/>
    <col min="5131" max="5131" width="10.85546875" style="1" customWidth="1"/>
    <col min="5132" max="5132" width="13.1406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1" width="11.42578125" style="1" customWidth="1"/>
    <col min="5382" max="5382" width="11.7109375" style="1" customWidth="1"/>
    <col min="5383" max="5383" width="15.85546875" style="1" customWidth="1"/>
    <col min="5384" max="5384" width="11.5703125" style="1" customWidth="1"/>
    <col min="5385" max="5386" width="9.140625" style="1"/>
    <col min="5387" max="5387" width="10.85546875" style="1" customWidth="1"/>
    <col min="5388" max="5388" width="13.1406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7" width="11.42578125" style="1" customWidth="1"/>
    <col min="5638" max="5638" width="11.7109375" style="1" customWidth="1"/>
    <col min="5639" max="5639" width="15.85546875" style="1" customWidth="1"/>
    <col min="5640" max="5640" width="11.5703125" style="1" customWidth="1"/>
    <col min="5641" max="5642" width="9.140625" style="1"/>
    <col min="5643" max="5643" width="10.85546875" style="1" customWidth="1"/>
    <col min="5644" max="5644" width="13.1406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3" width="11.42578125" style="1" customWidth="1"/>
    <col min="5894" max="5894" width="11.7109375" style="1" customWidth="1"/>
    <col min="5895" max="5895" width="15.85546875" style="1" customWidth="1"/>
    <col min="5896" max="5896" width="11.5703125" style="1" customWidth="1"/>
    <col min="5897" max="5898" width="9.140625" style="1"/>
    <col min="5899" max="5899" width="10.85546875" style="1" customWidth="1"/>
    <col min="5900" max="5900" width="13.1406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49" width="11.42578125" style="1" customWidth="1"/>
    <col min="6150" max="6150" width="11.7109375" style="1" customWidth="1"/>
    <col min="6151" max="6151" width="15.85546875" style="1" customWidth="1"/>
    <col min="6152" max="6152" width="11.5703125" style="1" customWidth="1"/>
    <col min="6153" max="6154" width="9.140625" style="1"/>
    <col min="6155" max="6155" width="10.85546875" style="1" customWidth="1"/>
    <col min="6156" max="6156" width="13.1406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5" width="11.42578125" style="1" customWidth="1"/>
    <col min="6406" max="6406" width="11.7109375" style="1" customWidth="1"/>
    <col min="6407" max="6407" width="15.85546875" style="1" customWidth="1"/>
    <col min="6408" max="6408" width="11.5703125" style="1" customWidth="1"/>
    <col min="6409" max="6410" width="9.140625" style="1"/>
    <col min="6411" max="6411" width="10.85546875" style="1" customWidth="1"/>
    <col min="6412" max="6412" width="13.1406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1" width="11.42578125" style="1" customWidth="1"/>
    <col min="6662" max="6662" width="11.7109375" style="1" customWidth="1"/>
    <col min="6663" max="6663" width="15.85546875" style="1" customWidth="1"/>
    <col min="6664" max="6664" width="11.5703125" style="1" customWidth="1"/>
    <col min="6665" max="6666" width="9.140625" style="1"/>
    <col min="6667" max="6667" width="10.85546875" style="1" customWidth="1"/>
    <col min="6668" max="6668" width="13.1406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7" width="11.42578125" style="1" customWidth="1"/>
    <col min="6918" max="6918" width="11.7109375" style="1" customWidth="1"/>
    <col min="6919" max="6919" width="15.85546875" style="1" customWidth="1"/>
    <col min="6920" max="6920" width="11.5703125" style="1" customWidth="1"/>
    <col min="6921" max="6922" width="9.140625" style="1"/>
    <col min="6923" max="6923" width="10.85546875" style="1" customWidth="1"/>
    <col min="6924" max="6924" width="13.1406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3" width="11.42578125" style="1" customWidth="1"/>
    <col min="7174" max="7174" width="11.7109375" style="1" customWidth="1"/>
    <col min="7175" max="7175" width="15.85546875" style="1" customWidth="1"/>
    <col min="7176" max="7176" width="11.5703125" style="1" customWidth="1"/>
    <col min="7177" max="7178" width="9.140625" style="1"/>
    <col min="7179" max="7179" width="10.85546875" style="1" customWidth="1"/>
    <col min="7180" max="7180" width="13.1406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29" width="11.42578125" style="1" customWidth="1"/>
    <col min="7430" max="7430" width="11.7109375" style="1" customWidth="1"/>
    <col min="7431" max="7431" width="15.85546875" style="1" customWidth="1"/>
    <col min="7432" max="7432" width="11.5703125" style="1" customWidth="1"/>
    <col min="7433" max="7434" width="9.140625" style="1"/>
    <col min="7435" max="7435" width="10.85546875" style="1" customWidth="1"/>
    <col min="7436" max="7436" width="13.1406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5" width="11.42578125" style="1" customWidth="1"/>
    <col min="7686" max="7686" width="11.7109375" style="1" customWidth="1"/>
    <col min="7687" max="7687" width="15.85546875" style="1" customWidth="1"/>
    <col min="7688" max="7688" width="11.5703125" style="1" customWidth="1"/>
    <col min="7689" max="7690" width="9.140625" style="1"/>
    <col min="7691" max="7691" width="10.85546875" style="1" customWidth="1"/>
    <col min="7692" max="7692" width="13.1406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1" width="11.42578125" style="1" customWidth="1"/>
    <col min="7942" max="7942" width="11.7109375" style="1" customWidth="1"/>
    <col min="7943" max="7943" width="15.85546875" style="1" customWidth="1"/>
    <col min="7944" max="7944" width="11.5703125" style="1" customWidth="1"/>
    <col min="7945" max="7946" width="9.140625" style="1"/>
    <col min="7947" max="7947" width="10.85546875" style="1" customWidth="1"/>
    <col min="7948" max="7948" width="13.1406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7" width="11.42578125" style="1" customWidth="1"/>
    <col min="8198" max="8198" width="11.7109375" style="1" customWidth="1"/>
    <col min="8199" max="8199" width="15.85546875" style="1" customWidth="1"/>
    <col min="8200" max="8200" width="11.5703125" style="1" customWidth="1"/>
    <col min="8201" max="8202" width="9.140625" style="1"/>
    <col min="8203" max="8203" width="10.85546875" style="1" customWidth="1"/>
    <col min="8204" max="8204" width="13.1406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3" width="11.42578125" style="1" customWidth="1"/>
    <col min="8454" max="8454" width="11.7109375" style="1" customWidth="1"/>
    <col min="8455" max="8455" width="15.85546875" style="1" customWidth="1"/>
    <col min="8456" max="8456" width="11.5703125" style="1" customWidth="1"/>
    <col min="8457" max="8458" width="9.140625" style="1"/>
    <col min="8459" max="8459" width="10.85546875" style="1" customWidth="1"/>
    <col min="8460" max="8460" width="13.1406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09" width="11.42578125" style="1" customWidth="1"/>
    <col min="8710" max="8710" width="11.7109375" style="1" customWidth="1"/>
    <col min="8711" max="8711" width="15.85546875" style="1" customWidth="1"/>
    <col min="8712" max="8712" width="11.5703125" style="1" customWidth="1"/>
    <col min="8713" max="8714" width="9.140625" style="1"/>
    <col min="8715" max="8715" width="10.85546875" style="1" customWidth="1"/>
    <col min="8716" max="8716" width="13.1406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5" width="11.42578125" style="1" customWidth="1"/>
    <col min="8966" max="8966" width="11.7109375" style="1" customWidth="1"/>
    <col min="8967" max="8967" width="15.85546875" style="1" customWidth="1"/>
    <col min="8968" max="8968" width="11.5703125" style="1" customWidth="1"/>
    <col min="8969" max="8970" width="9.140625" style="1"/>
    <col min="8971" max="8971" width="10.85546875" style="1" customWidth="1"/>
    <col min="8972" max="8972" width="13.1406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1" width="11.42578125" style="1" customWidth="1"/>
    <col min="9222" max="9222" width="11.7109375" style="1" customWidth="1"/>
    <col min="9223" max="9223" width="15.85546875" style="1" customWidth="1"/>
    <col min="9224" max="9224" width="11.5703125" style="1" customWidth="1"/>
    <col min="9225" max="9226" width="9.140625" style="1"/>
    <col min="9227" max="9227" width="10.85546875" style="1" customWidth="1"/>
    <col min="9228" max="9228" width="13.1406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7" width="11.42578125" style="1" customWidth="1"/>
    <col min="9478" max="9478" width="11.7109375" style="1" customWidth="1"/>
    <col min="9479" max="9479" width="15.85546875" style="1" customWidth="1"/>
    <col min="9480" max="9480" width="11.5703125" style="1" customWidth="1"/>
    <col min="9481" max="9482" width="9.140625" style="1"/>
    <col min="9483" max="9483" width="10.85546875" style="1" customWidth="1"/>
    <col min="9484" max="9484" width="13.1406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3" width="11.42578125" style="1" customWidth="1"/>
    <col min="9734" max="9734" width="11.7109375" style="1" customWidth="1"/>
    <col min="9735" max="9735" width="15.85546875" style="1" customWidth="1"/>
    <col min="9736" max="9736" width="11.5703125" style="1" customWidth="1"/>
    <col min="9737" max="9738" width="9.140625" style="1"/>
    <col min="9739" max="9739" width="10.85546875" style="1" customWidth="1"/>
    <col min="9740" max="9740" width="13.1406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89" width="11.42578125" style="1" customWidth="1"/>
    <col min="9990" max="9990" width="11.7109375" style="1" customWidth="1"/>
    <col min="9991" max="9991" width="15.85546875" style="1" customWidth="1"/>
    <col min="9992" max="9992" width="11.5703125" style="1" customWidth="1"/>
    <col min="9993" max="9994" width="9.140625" style="1"/>
    <col min="9995" max="9995" width="10.85546875" style="1" customWidth="1"/>
    <col min="9996" max="9996" width="13.1406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5" width="11.42578125" style="1" customWidth="1"/>
    <col min="10246" max="10246" width="11.7109375" style="1" customWidth="1"/>
    <col min="10247" max="10247" width="15.85546875" style="1" customWidth="1"/>
    <col min="10248" max="10248" width="11.5703125" style="1" customWidth="1"/>
    <col min="10249" max="10250" width="9.140625" style="1"/>
    <col min="10251" max="10251" width="10.85546875" style="1" customWidth="1"/>
    <col min="10252" max="10252" width="13.1406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1" width="11.42578125" style="1" customWidth="1"/>
    <col min="10502" max="10502" width="11.7109375" style="1" customWidth="1"/>
    <col min="10503" max="10503" width="15.85546875" style="1" customWidth="1"/>
    <col min="10504" max="10504" width="11.5703125" style="1" customWidth="1"/>
    <col min="10505" max="10506" width="9.140625" style="1"/>
    <col min="10507" max="10507" width="10.85546875" style="1" customWidth="1"/>
    <col min="10508" max="10508" width="13.1406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7" width="11.42578125" style="1" customWidth="1"/>
    <col min="10758" max="10758" width="11.7109375" style="1" customWidth="1"/>
    <col min="10759" max="10759" width="15.85546875" style="1" customWidth="1"/>
    <col min="10760" max="10760" width="11.5703125" style="1" customWidth="1"/>
    <col min="10761" max="10762" width="9.140625" style="1"/>
    <col min="10763" max="10763" width="10.85546875" style="1" customWidth="1"/>
    <col min="10764" max="10764" width="13.1406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3" width="11.42578125" style="1" customWidth="1"/>
    <col min="11014" max="11014" width="11.7109375" style="1" customWidth="1"/>
    <col min="11015" max="11015" width="15.85546875" style="1" customWidth="1"/>
    <col min="11016" max="11016" width="11.5703125" style="1" customWidth="1"/>
    <col min="11017" max="11018" width="9.140625" style="1"/>
    <col min="11019" max="11019" width="10.85546875" style="1" customWidth="1"/>
    <col min="11020" max="11020" width="13.1406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69" width="11.42578125" style="1" customWidth="1"/>
    <col min="11270" max="11270" width="11.7109375" style="1" customWidth="1"/>
    <col min="11271" max="11271" width="15.85546875" style="1" customWidth="1"/>
    <col min="11272" max="11272" width="11.5703125" style="1" customWidth="1"/>
    <col min="11273" max="11274" width="9.140625" style="1"/>
    <col min="11275" max="11275" width="10.85546875" style="1" customWidth="1"/>
    <col min="11276" max="11276" width="13.1406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5" width="11.42578125" style="1" customWidth="1"/>
    <col min="11526" max="11526" width="11.7109375" style="1" customWidth="1"/>
    <col min="11527" max="11527" width="15.85546875" style="1" customWidth="1"/>
    <col min="11528" max="11528" width="11.5703125" style="1" customWidth="1"/>
    <col min="11529" max="11530" width="9.140625" style="1"/>
    <col min="11531" max="11531" width="10.85546875" style="1" customWidth="1"/>
    <col min="11532" max="11532" width="13.1406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1" width="11.42578125" style="1" customWidth="1"/>
    <col min="11782" max="11782" width="11.7109375" style="1" customWidth="1"/>
    <col min="11783" max="11783" width="15.85546875" style="1" customWidth="1"/>
    <col min="11784" max="11784" width="11.5703125" style="1" customWidth="1"/>
    <col min="11785" max="11786" width="9.140625" style="1"/>
    <col min="11787" max="11787" width="10.85546875" style="1" customWidth="1"/>
    <col min="11788" max="11788" width="13.1406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7" width="11.42578125" style="1" customWidth="1"/>
    <col min="12038" max="12038" width="11.7109375" style="1" customWidth="1"/>
    <col min="12039" max="12039" width="15.85546875" style="1" customWidth="1"/>
    <col min="12040" max="12040" width="11.5703125" style="1" customWidth="1"/>
    <col min="12041" max="12042" width="9.140625" style="1"/>
    <col min="12043" max="12043" width="10.85546875" style="1" customWidth="1"/>
    <col min="12044" max="12044" width="13.1406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3" width="11.42578125" style="1" customWidth="1"/>
    <col min="12294" max="12294" width="11.7109375" style="1" customWidth="1"/>
    <col min="12295" max="12295" width="15.85546875" style="1" customWidth="1"/>
    <col min="12296" max="12296" width="11.5703125" style="1" customWidth="1"/>
    <col min="12297" max="12298" width="9.140625" style="1"/>
    <col min="12299" max="12299" width="10.85546875" style="1" customWidth="1"/>
    <col min="12300" max="12300" width="13.1406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49" width="11.42578125" style="1" customWidth="1"/>
    <col min="12550" max="12550" width="11.7109375" style="1" customWidth="1"/>
    <col min="12551" max="12551" width="15.85546875" style="1" customWidth="1"/>
    <col min="12552" max="12552" width="11.5703125" style="1" customWidth="1"/>
    <col min="12553" max="12554" width="9.140625" style="1"/>
    <col min="12555" max="12555" width="10.85546875" style="1" customWidth="1"/>
    <col min="12556" max="12556" width="13.1406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5" width="11.42578125" style="1" customWidth="1"/>
    <col min="12806" max="12806" width="11.7109375" style="1" customWidth="1"/>
    <col min="12807" max="12807" width="15.85546875" style="1" customWidth="1"/>
    <col min="12808" max="12808" width="11.5703125" style="1" customWidth="1"/>
    <col min="12809" max="12810" width="9.140625" style="1"/>
    <col min="12811" max="12811" width="10.85546875" style="1" customWidth="1"/>
    <col min="12812" max="12812" width="13.1406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1" width="11.42578125" style="1" customWidth="1"/>
    <col min="13062" max="13062" width="11.7109375" style="1" customWidth="1"/>
    <col min="13063" max="13063" width="15.85546875" style="1" customWidth="1"/>
    <col min="13064" max="13064" width="11.5703125" style="1" customWidth="1"/>
    <col min="13065" max="13066" width="9.140625" style="1"/>
    <col min="13067" max="13067" width="10.85546875" style="1" customWidth="1"/>
    <col min="13068" max="13068" width="13.1406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7" width="11.42578125" style="1" customWidth="1"/>
    <col min="13318" max="13318" width="11.7109375" style="1" customWidth="1"/>
    <col min="13319" max="13319" width="15.85546875" style="1" customWidth="1"/>
    <col min="13320" max="13320" width="11.5703125" style="1" customWidth="1"/>
    <col min="13321" max="13322" width="9.140625" style="1"/>
    <col min="13323" max="13323" width="10.85546875" style="1" customWidth="1"/>
    <col min="13324" max="13324" width="13.1406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3" width="11.42578125" style="1" customWidth="1"/>
    <col min="13574" max="13574" width="11.7109375" style="1" customWidth="1"/>
    <col min="13575" max="13575" width="15.85546875" style="1" customWidth="1"/>
    <col min="13576" max="13576" width="11.5703125" style="1" customWidth="1"/>
    <col min="13577" max="13578" width="9.140625" style="1"/>
    <col min="13579" max="13579" width="10.85546875" style="1" customWidth="1"/>
    <col min="13580" max="13580" width="13.1406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29" width="11.42578125" style="1" customWidth="1"/>
    <col min="13830" max="13830" width="11.7109375" style="1" customWidth="1"/>
    <col min="13831" max="13831" width="15.85546875" style="1" customWidth="1"/>
    <col min="13832" max="13832" width="11.5703125" style="1" customWidth="1"/>
    <col min="13833" max="13834" width="9.140625" style="1"/>
    <col min="13835" max="13835" width="10.85546875" style="1" customWidth="1"/>
    <col min="13836" max="13836" width="13.1406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5" width="11.42578125" style="1" customWidth="1"/>
    <col min="14086" max="14086" width="11.7109375" style="1" customWidth="1"/>
    <col min="14087" max="14087" width="15.85546875" style="1" customWidth="1"/>
    <col min="14088" max="14088" width="11.5703125" style="1" customWidth="1"/>
    <col min="14089" max="14090" width="9.140625" style="1"/>
    <col min="14091" max="14091" width="10.85546875" style="1" customWidth="1"/>
    <col min="14092" max="14092" width="13.1406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1" width="11.42578125" style="1" customWidth="1"/>
    <col min="14342" max="14342" width="11.7109375" style="1" customWidth="1"/>
    <col min="14343" max="14343" width="15.85546875" style="1" customWidth="1"/>
    <col min="14344" max="14344" width="11.5703125" style="1" customWidth="1"/>
    <col min="14345" max="14346" width="9.140625" style="1"/>
    <col min="14347" max="14347" width="10.85546875" style="1" customWidth="1"/>
    <col min="14348" max="14348" width="13.1406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7" width="11.42578125" style="1" customWidth="1"/>
    <col min="14598" max="14598" width="11.7109375" style="1" customWidth="1"/>
    <col min="14599" max="14599" width="15.85546875" style="1" customWidth="1"/>
    <col min="14600" max="14600" width="11.5703125" style="1" customWidth="1"/>
    <col min="14601" max="14602" width="9.140625" style="1"/>
    <col min="14603" max="14603" width="10.85546875" style="1" customWidth="1"/>
    <col min="14604" max="14604" width="13.1406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3" width="11.42578125" style="1" customWidth="1"/>
    <col min="14854" max="14854" width="11.7109375" style="1" customWidth="1"/>
    <col min="14855" max="14855" width="15.85546875" style="1" customWidth="1"/>
    <col min="14856" max="14856" width="11.5703125" style="1" customWidth="1"/>
    <col min="14857" max="14858" width="9.140625" style="1"/>
    <col min="14859" max="14859" width="10.85546875" style="1" customWidth="1"/>
    <col min="14860" max="14860" width="13.1406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09" width="11.42578125" style="1" customWidth="1"/>
    <col min="15110" max="15110" width="11.7109375" style="1" customWidth="1"/>
    <col min="15111" max="15111" width="15.85546875" style="1" customWidth="1"/>
    <col min="15112" max="15112" width="11.5703125" style="1" customWidth="1"/>
    <col min="15113" max="15114" width="9.140625" style="1"/>
    <col min="15115" max="15115" width="10.85546875" style="1" customWidth="1"/>
    <col min="15116" max="15116" width="13.1406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5" width="11.42578125" style="1" customWidth="1"/>
    <col min="15366" max="15366" width="11.7109375" style="1" customWidth="1"/>
    <col min="15367" max="15367" width="15.85546875" style="1" customWidth="1"/>
    <col min="15368" max="15368" width="11.5703125" style="1" customWidth="1"/>
    <col min="15369" max="15370" width="9.140625" style="1"/>
    <col min="15371" max="15371" width="10.85546875" style="1" customWidth="1"/>
    <col min="15372" max="15372" width="13.1406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1" width="11.42578125" style="1" customWidth="1"/>
    <col min="15622" max="15622" width="11.7109375" style="1" customWidth="1"/>
    <col min="15623" max="15623" width="15.85546875" style="1" customWidth="1"/>
    <col min="15624" max="15624" width="11.5703125" style="1" customWidth="1"/>
    <col min="15625" max="15626" width="9.140625" style="1"/>
    <col min="15627" max="15627" width="10.85546875" style="1" customWidth="1"/>
    <col min="15628" max="15628" width="13.1406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7" width="11.42578125" style="1" customWidth="1"/>
    <col min="15878" max="15878" width="11.7109375" style="1" customWidth="1"/>
    <col min="15879" max="15879" width="15.85546875" style="1" customWidth="1"/>
    <col min="15880" max="15880" width="11.5703125" style="1" customWidth="1"/>
    <col min="15881" max="15882" width="9.140625" style="1"/>
    <col min="15883" max="15883" width="10.85546875" style="1" customWidth="1"/>
    <col min="15884" max="15884" width="13.1406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3" width="11.42578125" style="1" customWidth="1"/>
    <col min="16134" max="16134" width="11.7109375" style="1" customWidth="1"/>
    <col min="16135" max="16135" width="15.85546875" style="1" customWidth="1"/>
    <col min="16136" max="16136" width="11.5703125" style="1" customWidth="1"/>
    <col min="16137" max="16138" width="9.140625" style="1"/>
    <col min="16139" max="16139" width="10.85546875" style="1" customWidth="1"/>
    <col min="16140" max="16140" width="13.140625" style="1" customWidth="1"/>
    <col min="16141" max="16384" width="9.140625" style="1"/>
  </cols>
  <sheetData>
    <row r="1" spans="1:12">
      <c r="A1" s="1" t="s">
        <v>27</v>
      </c>
      <c r="B1" s="17" t="s">
        <v>0</v>
      </c>
      <c r="C1" s="18" t="s">
        <v>1</v>
      </c>
      <c r="D1" s="21" t="s">
        <v>2</v>
      </c>
      <c r="E1" s="8"/>
      <c r="F1" s="9"/>
      <c r="G1" s="11" t="s">
        <v>3</v>
      </c>
      <c r="H1" s="9"/>
      <c r="I1" s="9"/>
      <c r="J1" s="9"/>
      <c r="K1" s="10"/>
      <c r="L1" s="12" t="s">
        <v>4</v>
      </c>
    </row>
    <row r="2" spans="1:12">
      <c r="B2" s="19"/>
      <c r="C2" s="20"/>
      <c r="D2" s="22"/>
      <c r="E2" s="15"/>
      <c r="F2" s="15"/>
      <c r="G2" s="15"/>
      <c r="H2" s="15"/>
      <c r="I2" s="24"/>
      <c r="J2" s="24"/>
      <c r="K2" s="16"/>
      <c r="L2" s="13"/>
    </row>
    <row r="4" spans="1:12">
      <c r="A4" s="1" t="s">
        <v>5</v>
      </c>
      <c r="B4" s="1">
        <v>2000</v>
      </c>
      <c r="C4" s="1">
        <v>1000</v>
      </c>
      <c r="D4" s="1">
        <f>+C4+B4</f>
        <v>3000</v>
      </c>
    </row>
    <row r="5" spans="1:12">
      <c r="A5" s="1" t="s">
        <v>6</v>
      </c>
      <c r="B5" s="1">
        <v>4000</v>
      </c>
      <c r="C5" s="1">
        <v>700</v>
      </c>
      <c r="D5" s="1">
        <f>+C5+B5</f>
        <v>4700</v>
      </c>
    </row>
    <row r="6" spans="1:12">
      <c r="A6" s="1" t="s">
        <v>7</v>
      </c>
      <c r="B6" s="1">
        <v>2000</v>
      </c>
      <c r="C6" s="1">
        <v>4000</v>
      </c>
      <c r="D6" s="1">
        <f>+C6+B6</f>
        <v>6000</v>
      </c>
    </row>
    <row r="7" spans="1:12">
      <c r="A7" s="6" t="s">
        <v>8</v>
      </c>
    </row>
    <row r="8" spans="1:12">
      <c r="A8" s="3" t="s">
        <v>28</v>
      </c>
      <c r="B8" s="1">
        <v>4000</v>
      </c>
      <c r="D8" s="1">
        <f>+C8+B8</f>
        <v>4000</v>
      </c>
    </row>
    <row r="9" spans="1:12" ht="13.5" thickBot="1">
      <c r="A9" s="1" t="s">
        <v>10</v>
      </c>
      <c r="B9" s="4">
        <f>SUM(B4:B8)</f>
        <v>12000</v>
      </c>
      <c r="C9" s="4">
        <f>SUM(C4:C8)</f>
        <v>5700</v>
      </c>
      <c r="D9" s="4">
        <f>+C9+B9</f>
        <v>17700</v>
      </c>
      <c r="E9" s="4"/>
      <c r="F9" s="4"/>
      <c r="G9" s="4"/>
      <c r="H9" s="4"/>
      <c r="I9" s="4"/>
      <c r="J9" s="4"/>
      <c r="K9" s="4"/>
      <c r="L9" s="4"/>
    </row>
    <row r="10" spans="1:12" ht="13.5" thickTop="1"/>
    <row r="11" spans="1:12">
      <c r="A11" s="1" t="s">
        <v>11</v>
      </c>
      <c r="B11" s="1">
        <f>+B18-SUM(B12:B17)</f>
        <v>4700</v>
      </c>
      <c r="C11" s="1">
        <f>+C18-SUM(C12:C17)</f>
        <v>2800</v>
      </c>
      <c r="D11" s="1">
        <f>+C11+B11</f>
        <v>7500</v>
      </c>
    </row>
    <row r="12" spans="1:12">
      <c r="A12" s="1" t="s">
        <v>12</v>
      </c>
      <c r="B12" s="1">
        <v>3000</v>
      </c>
      <c r="C12" s="1">
        <v>500</v>
      </c>
      <c r="D12" s="1">
        <f>+C12+B12</f>
        <v>3500</v>
      </c>
    </row>
    <row r="13" spans="1:12" s="6" customFormat="1">
      <c r="A13" s="5" t="s">
        <v>13</v>
      </c>
      <c r="E13" s="7"/>
      <c r="L13" s="1"/>
    </row>
    <row r="14" spans="1:12" s="6" customFormat="1">
      <c r="A14" s="6" t="s">
        <v>14</v>
      </c>
      <c r="K14" s="7"/>
      <c r="L14" s="1"/>
    </row>
    <row r="15" spans="1:12">
      <c r="A15" s="1" t="s">
        <v>15</v>
      </c>
      <c r="B15" s="1">
        <v>2000</v>
      </c>
      <c r="C15" s="1">
        <v>1000</v>
      </c>
      <c r="D15" s="1">
        <f>+C15+B15</f>
        <v>3000</v>
      </c>
    </row>
    <row r="16" spans="1:12">
      <c r="A16" s="1" t="s">
        <v>16</v>
      </c>
      <c r="B16" s="1">
        <v>1000</v>
      </c>
      <c r="C16" s="1">
        <v>800</v>
      </c>
      <c r="D16" s="1">
        <f>+C16+B16</f>
        <v>1800</v>
      </c>
    </row>
    <row r="17" spans="1:12">
      <c r="A17" s="1" t="s">
        <v>17</v>
      </c>
      <c r="B17" s="1">
        <v>1300</v>
      </c>
      <c r="C17" s="1">
        <v>600</v>
      </c>
      <c r="D17" s="1">
        <f>+C17+B17</f>
        <v>1900</v>
      </c>
    </row>
    <row r="18" spans="1:12" ht="13.5" thickBot="1">
      <c r="A18" s="1" t="s">
        <v>18</v>
      </c>
      <c r="B18" s="4">
        <f>+B9</f>
        <v>12000</v>
      </c>
      <c r="C18" s="4">
        <f>+C9</f>
        <v>5700</v>
      </c>
      <c r="D18" s="4">
        <f>+C18+B18</f>
        <v>17700</v>
      </c>
      <c r="E18" s="4"/>
      <c r="F18" s="4"/>
      <c r="G18" s="4"/>
      <c r="H18" s="4"/>
      <c r="I18" s="4"/>
      <c r="J18" s="4"/>
      <c r="K18" s="4"/>
      <c r="L18" s="4"/>
    </row>
    <row r="19" spans="1:12" ht="13.5" thickTop="1"/>
    <row r="20" spans="1:12">
      <c r="A20" s="1" t="s">
        <v>19</v>
      </c>
      <c r="B20" s="1">
        <v>9000</v>
      </c>
      <c r="C20" s="1">
        <v>6000</v>
      </c>
      <c r="D20" s="1">
        <f t="shared" ref="D20:D25" si="0">+C20+B20</f>
        <v>15000</v>
      </c>
    </row>
    <row r="21" spans="1:12">
      <c r="A21" s="3" t="s">
        <v>20</v>
      </c>
      <c r="B21" s="1">
        <v>0</v>
      </c>
      <c r="D21" s="1">
        <f t="shared" si="0"/>
        <v>0</v>
      </c>
    </row>
    <row r="22" spans="1:12">
      <c r="A22" s="2" t="s">
        <v>21</v>
      </c>
      <c r="B22" s="1">
        <f>+B5</f>
        <v>4000</v>
      </c>
      <c r="C22" s="1">
        <f>+C5</f>
        <v>700</v>
      </c>
      <c r="D22" s="1">
        <f t="shared" si="0"/>
        <v>4700</v>
      </c>
    </row>
    <row r="23" spans="1:12">
      <c r="A23" s="3" t="s">
        <v>29</v>
      </c>
      <c r="B23" s="1">
        <f>-B20-B21-B25+B27-B22-B24</f>
        <v>-11400</v>
      </c>
      <c r="C23" s="1">
        <f>-C20-C21-C25+C27-C22-C24</f>
        <v>-5500</v>
      </c>
      <c r="D23" s="1">
        <f t="shared" si="0"/>
        <v>-16900</v>
      </c>
    </row>
    <row r="24" spans="1:12">
      <c r="A24" s="2" t="s">
        <v>26</v>
      </c>
      <c r="B24" s="1">
        <v>1000</v>
      </c>
      <c r="C24" s="1">
        <v>0</v>
      </c>
      <c r="D24" s="1">
        <f t="shared" si="0"/>
        <v>1000</v>
      </c>
    </row>
    <row r="25" spans="1:12">
      <c r="A25" s="1" t="s">
        <v>23</v>
      </c>
      <c r="B25" s="1">
        <f>-B27</f>
        <v>-1300</v>
      </c>
      <c r="C25" s="1">
        <f>-C27</f>
        <v>-600</v>
      </c>
      <c r="D25" s="1">
        <f t="shared" si="0"/>
        <v>-1900</v>
      </c>
    </row>
    <row r="26" spans="1:12">
      <c r="A26" s="6" t="s">
        <v>14</v>
      </c>
    </row>
    <row r="27" spans="1:12" ht="13.5" thickBot="1">
      <c r="A27" s="1" t="s">
        <v>24</v>
      </c>
      <c r="B27" s="4">
        <f>+B17</f>
        <v>1300</v>
      </c>
      <c r="C27" s="4">
        <f>+C17</f>
        <v>600</v>
      </c>
      <c r="D27" s="4">
        <f>+C27+B27</f>
        <v>1900</v>
      </c>
      <c r="E27" s="4"/>
      <c r="F27" s="4"/>
      <c r="G27" s="4"/>
      <c r="H27" s="4"/>
      <c r="I27" s="4"/>
      <c r="J27" s="4"/>
      <c r="K27" s="4"/>
      <c r="L27" s="4"/>
    </row>
    <row r="28" spans="1:12" ht="13.5" thickTop="1"/>
    <row r="29" spans="1:12">
      <c r="B29" s="1">
        <f>SUM(B20:B26)</f>
        <v>1300</v>
      </c>
      <c r="C29" s="1">
        <f>SUM(C20:C26)</f>
        <v>600</v>
      </c>
    </row>
    <row r="31" spans="1:12">
      <c r="A31" s="3"/>
    </row>
    <row r="32" spans="1:12">
      <c r="A32" s="1" t="s">
        <v>30</v>
      </c>
      <c r="B32" s="17" t="s">
        <v>0</v>
      </c>
      <c r="C32" s="18" t="s">
        <v>1</v>
      </c>
      <c r="D32" s="21" t="s">
        <v>2</v>
      </c>
      <c r="E32" s="8"/>
      <c r="F32" s="9"/>
      <c r="G32" s="11" t="s">
        <v>3</v>
      </c>
      <c r="H32" s="9"/>
      <c r="I32" s="9"/>
      <c r="J32" s="9"/>
      <c r="K32" s="10"/>
      <c r="L32" s="12" t="s">
        <v>4</v>
      </c>
    </row>
    <row r="33" spans="1:12">
      <c r="B33" s="19"/>
      <c r="C33" s="20"/>
      <c r="D33" s="22"/>
      <c r="E33" s="15"/>
      <c r="F33" s="15"/>
      <c r="G33" s="15"/>
      <c r="H33" s="15"/>
      <c r="I33" s="24"/>
      <c r="J33" s="15"/>
      <c r="K33" s="16"/>
      <c r="L33" s="13"/>
    </row>
    <row r="35" spans="1:12">
      <c r="A35" s="1" t="s">
        <v>5</v>
      </c>
      <c r="B35" s="1">
        <v>2500</v>
      </c>
      <c r="C35" s="1">
        <v>2000</v>
      </c>
      <c r="D35" s="1">
        <f>+C35+B35</f>
        <v>4500</v>
      </c>
    </row>
    <row r="36" spans="1:12">
      <c r="A36" s="1" t="s">
        <v>6</v>
      </c>
      <c r="B36" s="1">
        <v>4500</v>
      </c>
      <c r="C36" s="1">
        <v>1000</v>
      </c>
      <c r="D36" s="1">
        <f>+C36+B36</f>
        <v>5500</v>
      </c>
    </row>
    <row r="37" spans="1:12">
      <c r="A37" s="1" t="s">
        <v>7</v>
      </c>
      <c r="B37" s="1">
        <v>3000</v>
      </c>
      <c r="C37" s="1">
        <v>4000</v>
      </c>
      <c r="D37" s="1">
        <f>+C37+B37</f>
        <v>7000</v>
      </c>
    </row>
    <row r="38" spans="1:12">
      <c r="A38" s="6" t="s">
        <v>8</v>
      </c>
    </row>
    <row r="39" spans="1:12">
      <c r="A39" s="3" t="s">
        <v>28</v>
      </c>
      <c r="B39" s="1">
        <v>4000</v>
      </c>
      <c r="D39" s="1">
        <f>+C39+B39</f>
        <v>4000</v>
      </c>
    </row>
    <row r="40" spans="1:12" ht="13.5" thickBot="1">
      <c r="A40" s="1" t="s">
        <v>10</v>
      </c>
      <c r="B40" s="4">
        <f>SUM(B35:B39)</f>
        <v>14000</v>
      </c>
      <c r="C40" s="4">
        <f>SUM(C35:C39)</f>
        <v>7000</v>
      </c>
      <c r="D40" s="4">
        <f>+C40+B40</f>
        <v>21000</v>
      </c>
      <c r="E40" s="4"/>
      <c r="F40" s="4"/>
      <c r="G40" s="4"/>
      <c r="H40" s="4"/>
      <c r="I40" s="4"/>
      <c r="J40" s="4"/>
      <c r="K40" s="4"/>
      <c r="L40" s="4"/>
    </row>
    <row r="41" spans="1:12" ht="13.5" thickTop="1"/>
    <row r="42" spans="1:12">
      <c r="A42" s="1" t="s">
        <v>11</v>
      </c>
      <c r="B42" s="1">
        <f>+B49-SUM(B43:B48)</f>
        <v>5900</v>
      </c>
      <c r="C42" s="1">
        <f>+C49-SUM(C43:C48)</f>
        <v>3600</v>
      </c>
      <c r="D42" s="1">
        <f>+C42+B42</f>
        <v>9500</v>
      </c>
    </row>
    <row r="43" spans="1:12">
      <c r="A43" s="1" t="s">
        <v>12</v>
      </c>
      <c r="B43" s="1">
        <v>3000</v>
      </c>
      <c r="C43" s="1">
        <v>500</v>
      </c>
      <c r="D43" s="1">
        <f>+C43+B43</f>
        <v>3500</v>
      </c>
    </row>
    <row r="44" spans="1:12">
      <c r="A44" s="5" t="s">
        <v>13</v>
      </c>
      <c r="B44" s="6"/>
      <c r="C44" s="6"/>
      <c r="D44" s="6"/>
      <c r="E44" s="7"/>
      <c r="F44" s="6"/>
      <c r="G44" s="6"/>
      <c r="H44" s="6"/>
      <c r="I44" s="6"/>
      <c r="J44" s="6"/>
      <c r="K44" s="6"/>
    </row>
    <row r="45" spans="1:12">
      <c r="A45" s="6" t="s">
        <v>14</v>
      </c>
      <c r="B45" s="6"/>
      <c r="C45" s="6"/>
      <c r="D45" s="6"/>
      <c r="E45" s="6"/>
      <c r="F45" s="6"/>
      <c r="G45" s="6"/>
      <c r="H45" s="6"/>
      <c r="I45" s="6"/>
      <c r="J45" s="6"/>
      <c r="K45" s="7"/>
    </row>
    <row r="46" spans="1:12">
      <c r="A46" s="1" t="s">
        <v>15</v>
      </c>
      <c r="B46" s="1">
        <v>2000</v>
      </c>
      <c r="C46" s="1">
        <v>1000</v>
      </c>
      <c r="D46" s="1">
        <f>+C46+B46</f>
        <v>3000</v>
      </c>
    </row>
    <row r="47" spans="1:12">
      <c r="A47" s="1" t="s">
        <v>16</v>
      </c>
      <c r="B47" s="1">
        <v>2300</v>
      </c>
      <c r="C47" s="1">
        <v>900</v>
      </c>
      <c r="D47" s="1">
        <f>+C47+B47</f>
        <v>3200</v>
      </c>
    </row>
    <row r="48" spans="1:12">
      <c r="A48" s="1" t="s">
        <v>17</v>
      </c>
      <c r="B48" s="1">
        <v>800</v>
      </c>
      <c r="C48" s="1">
        <v>1000</v>
      </c>
      <c r="D48" s="1">
        <f>+C48+B48</f>
        <v>1800</v>
      </c>
    </row>
    <row r="49" spans="1:12" ht="13.5" thickBot="1">
      <c r="A49" s="1" t="s">
        <v>18</v>
      </c>
      <c r="B49" s="4">
        <f>+B40</f>
        <v>14000</v>
      </c>
      <c r="C49" s="4">
        <f>+C40</f>
        <v>7000</v>
      </c>
      <c r="D49" s="4">
        <f>+C49+B49</f>
        <v>21000</v>
      </c>
      <c r="E49" s="4"/>
      <c r="F49" s="4"/>
      <c r="G49" s="4"/>
      <c r="H49" s="4"/>
      <c r="I49" s="4"/>
      <c r="J49" s="4"/>
      <c r="K49" s="4"/>
      <c r="L49" s="4"/>
    </row>
    <row r="50" spans="1:12" ht="13.5" thickTop="1"/>
    <row r="51" spans="1:12">
      <c r="A51" s="1" t="s">
        <v>19</v>
      </c>
      <c r="B51" s="1">
        <v>10000</v>
      </c>
      <c r="C51" s="1">
        <v>7000</v>
      </c>
      <c r="D51" s="1">
        <f t="shared" ref="D51:D56" si="1">+C51+B51</f>
        <v>17000</v>
      </c>
    </row>
    <row r="52" spans="1:12">
      <c r="A52" s="3" t="s">
        <v>20</v>
      </c>
      <c r="B52" s="1">
        <f>500*0.9</f>
        <v>450</v>
      </c>
      <c r="D52" s="1">
        <f t="shared" si="1"/>
        <v>450</v>
      </c>
    </row>
    <row r="53" spans="1:12">
      <c r="A53" s="2" t="s">
        <v>21</v>
      </c>
      <c r="B53" s="1">
        <f>+B36</f>
        <v>4500</v>
      </c>
      <c r="C53" s="1">
        <f>+C36</f>
        <v>1000</v>
      </c>
      <c r="D53" s="1">
        <f t="shared" si="1"/>
        <v>5500</v>
      </c>
    </row>
    <row r="54" spans="1:12">
      <c r="A54" s="3" t="s">
        <v>29</v>
      </c>
      <c r="B54" s="1">
        <f>-B51-B52-B56+B58-B53-B55</f>
        <v>-13350</v>
      </c>
      <c r="C54" s="1">
        <f>-C51-C52-C56+C58-C53-C55</f>
        <v>-6000</v>
      </c>
      <c r="D54" s="1">
        <f t="shared" si="1"/>
        <v>-19350</v>
      </c>
    </row>
    <row r="55" spans="1:12">
      <c r="A55" s="2" t="s">
        <v>26</v>
      </c>
      <c r="B55" s="1">
        <v>0</v>
      </c>
      <c r="C55" s="1">
        <v>0</v>
      </c>
      <c r="D55" s="1">
        <f t="shared" si="1"/>
        <v>0</v>
      </c>
    </row>
    <row r="56" spans="1:12">
      <c r="A56" s="1" t="s">
        <v>23</v>
      </c>
      <c r="B56" s="1">
        <f>-B58</f>
        <v>-800</v>
      </c>
      <c r="C56" s="1">
        <f>-C58</f>
        <v>-1000</v>
      </c>
      <c r="D56" s="1">
        <f t="shared" si="1"/>
        <v>-1800</v>
      </c>
    </row>
    <row r="57" spans="1:12">
      <c r="A57" s="6" t="s">
        <v>14</v>
      </c>
    </row>
    <row r="58" spans="1:12" ht="13.5" thickBot="1">
      <c r="A58" s="1" t="s">
        <v>24</v>
      </c>
      <c r="B58" s="4">
        <f>+B48</f>
        <v>800</v>
      </c>
      <c r="C58" s="4">
        <f>+C48</f>
        <v>1000</v>
      </c>
      <c r="D58" s="4">
        <f>+C58+B58</f>
        <v>1800</v>
      </c>
      <c r="E58" s="4"/>
      <c r="F58" s="4"/>
      <c r="G58" s="4"/>
      <c r="H58" s="4"/>
      <c r="I58" s="4"/>
      <c r="J58" s="4"/>
      <c r="K58" s="4"/>
      <c r="L58" s="4"/>
    </row>
    <row r="59" spans="1:12" ht="13.5" thickTop="1"/>
    <row r="60" spans="1:12">
      <c r="B60" s="1">
        <f>SUM(B51:B57)</f>
        <v>800</v>
      </c>
      <c r="C60" s="1">
        <f>SUM(C51:C57)</f>
        <v>1000</v>
      </c>
    </row>
    <row r="62" spans="1:12">
      <c r="A62" s="1" t="s">
        <v>31</v>
      </c>
      <c r="B62" s="1" t="s">
        <v>32</v>
      </c>
    </row>
    <row r="63" spans="1:12">
      <c r="B63" s="1" t="s">
        <v>33</v>
      </c>
    </row>
    <row r="64" spans="1:12">
      <c r="B64" s="1" t="s">
        <v>34</v>
      </c>
    </row>
    <row r="65" spans="2:2">
      <c r="B65" s="1" t="s">
        <v>35</v>
      </c>
    </row>
    <row r="66" spans="2:2">
      <c r="B66" s="1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E2" sqref="E2:L26"/>
    </sheetView>
  </sheetViews>
  <sheetFormatPr defaultRowHeight="12.75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1.42578125" style="1" customWidth="1"/>
    <col min="6" max="6" width="16" style="1" customWidth="1"/>
    <col min="7" max="7" width="11.42578125" style="1" customWidth="1"/>
    <col min="8" max="8" width="12" style="1" customWidth="1"/>
    <col min="9" max="9" width="15.42578125" style="1" customWidth="1"/>
    <col min="10" max="10" width="10.85546875" style="1" customWidth="1"/>
    <col min="11" max="11" width="13.140625" style="1" customWidth="1"/>
    <col min="12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1" width="11.42578125" style="1" customWidth="1"/>
    <col min="262" max="262" width="16" style="1" customWidth="1"/>
    <col min="263" max="263" width="11.42578125" style="1" customWidth="1"/>
    <col min="264" max="264" width="12" style="1" customWidth="1"/>
    <col min="265" max="265" width="15.42578125" style="1" customWidth="1"/>
    <col min="266" max="266" width="10.85546875" style="1" customWidth="1"/>
    <col min="267" max="267" width="13.140625" style="1" customWidth="1"/>
    <col min="268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7" width="11.42578125" style="1" customWidth="1"/>
    <col min="518" max="518" width="16" style="1" customWidth="1"/>
    <col min="519" max="519" width="11.42578125" style="1" customWidth="1"/>
    <col min="520" max="520" width="12" style="1" customWidth="1"/>
    <col min="521" max="521" width="15.42578125" style="1" customWidth="1"/>
    <col min="522" max="522" width="10.85546875" style="1" customWidth="1"/>
    <col min="523" max="523" width="13.140625" style="1" customWidth="1"/>
    <col min="524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3" width="11.42578125" style="1" customWidth="1"/>
    <col min="774" max="774" width="16" style="1" customWidth="1"/>
    <col min="775" max="775" width="11.42578125" style="1" customWidth="1"/>
    <col min="776" max="776" width="12" style="1" customWidth="1"/>
    <col min="777" max="777" width="15.42578125" style="1" customWidth="1"/>
    <col min="778" max="778" width="10.85546875" style="1" customWidth="1"/>
    <col min="779" max="779" width="13.140625" style="1" customWidth="1"/>
    <col min="780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29" width="11.42578125" style="1" customWidth="1"/>
    <col min="1030" max="1030" width="16" style="1" customWidth="1"/>
    <col min="1031" max="1031" width="11.42578125" style="1" customWidth="1"/>
    <col min="1032" max="1032" width="12" style="1" customWidth="1"/>
    <col min="1033" max="1033" width="15.42578125" style="1" customWidth="1"/>
    <col min="1034" max="1034" width="10.85546875" style="1" customWidth="1"/>
    <col min="1035" max="1035" width="13.140625" style="1" customWidth="1"/>
    <col min="1036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5" width="11.42578125" style="1" customWidth="1"/>
    <col min="1286" max="1286" width="16" style="1" customWidth="1"/>
    <col min="1287" max="1287" width="11.42578125" style="1" customWidth="1"/>
    <col min="1288" max="1288" width="12" style="1" customWidth="1"/>
    <col min="1289" max="1289" width="15.42578125" style="1" customWidth="1"/>
    <col min="1290" max="1290" width="10.85546875" style="1" customWidth="1"/>
    <col min="1291" max="1291" width="13.140625" style="1" customWidth="1"/>
    <col min="1292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1" width="11.42578125" style="1" customWidth="1"/>
    <col min="1542" max="1542" width="16" style="1" customWidth="1"/>
    <col min="1543" max="1543" width="11.42578125" style="1" customWidth="1"/>
    <col min="1544" max="1544" width="12" style="1" customWidth="1"/>
    <col min="1545" max="1545" width="15.42578125" style="1" customWidth="1"/>
    <col min="1546" max="1546" width="10.85546875" style="1" customWidth="1"/>
    <col min="1547" max="1547" width="13.140625" style="1" customWidth="1"/>
    <col min="1548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7" width="11.42578125" style="1" customWidth="1"/>
    <col min="1798" max="1798" width="16" style="1" customWidth="1"/>
    <col min="1799" max="1799" width="11.42578125" style="1" customWidth="1"/>
    <col min="1800" max="1800" width="12" style="1" customWidth="1"/>
    <col min="1801" max="1801" width="15.42578125" style="1" customWidth="1"/>
    <col min="1802" max="1802" width="10.85546875" style="1" customWidth="1"/>
    <col min="1803" max="1803" width="13.140625" style="1" customWidth="1"/>
    <col min="1804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3" width="11.42578125" style="1" customWidth="1"/>
    <col min="2054" max="2054" width="16" style="1" customWidth="1"/>
    <col min="2055" max="2055" width="11.42578125" style="1" customWidth="1"/>
    <col min="2056" max="2056" width="12" style="1" customWidth="1"/>
    <col min="2057" max="2057" width="15.42578125" style="1" customWidth="1"/>
    <col min="2058" max="2058" width="10.85546875" style="1" customWidth="1"/>
    <col min="2059" max="2059" width="13.140625" style="1" customWidth="1"/>
    <col min="2060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09" width="11.42578125" style="1" customWidth="1"/>
    <col min="2310" max="2310" width="16" style="1" customWidth="1"/>
    <col min="2311" max="2311" width="11.42578125" style="1" customWidth="1"/>
    <col min="2312" max="2312" width="12" style="1" customWidth="1"/>
    <col min="2313" max="2313" width="15.42578125" style="1" customWidth="1"/>
    <col min="2314" max="2314" width="10.85546875" style="1" customWidth="1"/>
    <col min="2315" max="2315" width="13.140625" style="1" customWidth="1"/>
    <col min="2316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5" width="11.42578125" style="1" customWidth="1"/>
    <col min="2566" max="2566" width="16" style="1" customWidth="1"/>
    <col min="2567" max="2567" width="11.42578125" style="1" customWidth="1"/>
    <col min="2568" max="2568" width="12" style="1" customWidth="1"/>
    <col min="2569" max="2569" width="15.42578125" style="1" customWidth="1"/>
    <col min="2570" max="2570" width="10.85546875" style="1" customWidth="1"/>
    <col min="2571" max="2571" width="13.140625" style="1" customWidth="1"/>
    <col min="2572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1" width="11.42578125" style="1" customWidth="1"/>
    <col min="2822" max="2822" width="16" style="1" customWidth="1"/>
    <col min="2823" max="2823" width="11.42578125" style="1" customWidth="1"/>
    <col min="2824" max="2824" width="12" style="1" customWidth="1"/>
    <col min="2825" max="2825" width="15.42578125" style="1" customWidth="1"/>
    <col min="2826" max="2826" width="10.85546875" style="1" customWidth="1"/>
    <col min="2827" max="2827" width="13.140625" style="1" customWidth="1"/>
    <col min="2828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7" width="11.42578125" style="1" customWidth="1"/>
    <col min="3078" max="3078" width="16" style="1" customWidth="1"/>
    <col min="3079" max="3079" width="11.42578125" style="1" customWidth="1"/>
    <col min="3080" max="3080" width="12" style="1" customWidth="1"/>
    <col min="3081" max="3081" width="15.42578125" style="1" customWidth="1"/>
    <col min="3082" max="3082" width="10.85546875" style="1" customWidth="1"/>
    <col min="3083" max="3083" width="13.140625" style="1" customWidth="1"/>
    <col min="3084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3" width="11.42578125" style="1" customWidth="1"/>
    <col min="3334" max="3334" width="16" style="1" customWidth="1"/>
    <col min="3335" max="3335" width="11.42578125" style="1" customWidth="1"/>
    <col min="3336" max="3336" width="12" style="1" customWidth="1"/>
    <col min="3337" max="3337" width="15.42578125" style="1" customWidth="1"/>
    <col min="3338" max="3338" width="10.85546875" style="1" customWidth="1"/>
    <col min="3339" max="3339" width="13.140625" style="1" customWidth="1"/>
    <col min="3340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89" width="11.42578125" style="1" customWidth="1"/>
    <col min="3590" max="3590" width="16" style="1" customWidth="1"/>
    <col min="3591" max="3591" width="11.42578125" style="1" customWidth="1"/>
    <col min="3592" max="3592" width="12" style="1" customWidth="1"/>
    <col min="3593" max="3593" width="15.42578125" style="1" customWidth="1"/>
    <col min="3594" max="3594" width="10.85546875" style="1" customWidth="1"/>
    <col min="3595" max="3595" width="13.140625" style="1" customWidth="1"/>
    <col min="3596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5" width="11.42578125" style="1" customWidth="1"/>
    <col min="3846" max="3846" width="16" style="1" customWidth="1"/>
    <col min="3847" max="3847" width="11.42578125" style="1" customWidth="1"/>
    <col min="3848" max="3848" width="12" style="1" customWidth="1"/>
    <col min="3849" max="3849" width="15.42578125" style="1" customWidth="1"/>
    <col min="3850" max="3850" width="10.85546875" style="1" customWidth="1"/>
    <col min="3851" max="3851" width="13.140625" style="1" customWidth="1"/>
    <col min="3852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1" width="11.42578125" style="1" customWidth="1"/>
    <col min="4102" max="4102" width="16" style="1" customWidth="1"/>
    <col min="4103" max="4103" width="11.42578125" style="1" customWidth="1"/>
    <col min="4104" max="4104" width="12" style="1" customWidth="1"/>
    <col min="4105" max="4105" width="15.42578125" style="1" customWidth="1"/>
    <col min="4106" max="4106" width="10.85546875" style="1" customWidth="1"/>
    <col min="4107" max="4107" width="13.140625" style="1" customWidth="1"/>
    <col min="4108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7" width="11.42578125" style="1" customWidth="1"/>
    <col min="4358" max="4358" width="16" style="1" customWidth="1"/>
    <col min="4359" max="4359" width="11.42578125" style="1" customWidth="1"/>
    <col min="4360" max="4360" width="12" style="1" customWidth="1"/>
    <col min="4361" max="4361" width="15.42578125" style="1" customWidth="1"/>
    <col min="4362" max="4362" width="10.85546875" style="1" customWidth="1"/>
    <col min="4363" max="4363" width="13.140625" style="1" customWidth="1"/>
    <col min="4364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3" width="11.42578125" style="1" customWidth="1"/>
    <col min="4614" max="4614" width="16" style="1" customWidth="1"/>
    <col min="4615" max="4615" width="11.42578125" style="1" customWidth="1"/>
    <col min="4616" max="4616" width="12" style="1" customWidth="1"/>
    <col min="4617" max="4617" width="15.42578125" style="1" customWidth="1"/>
    <col min="4618" max="4618" width="10.85546875" style="1" customWidth="1"/>
    <col min="4619" max="4619" width="13.140625" style="1" customWidth="1"/>
    <col min="4620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69" width="11.42578125" style="1" customWidth="1"/>
    <col min="4870" max="4870" width="16" style="1" customWidth="1"/>
    <col min="4871" max="4871" width="11.42578125" style="1" customWidth="1"/>
    <col min="4872" max="4872" width="12" style="1" customWidth="1"/>
    <col min="4873" max="4873" width="15.42578125" style="1" customWidth="1"/>
    <col min="4874" max="4874" width="10.85546875" style="1" customWidth="1"/>
    <col min="4875" max="4875" width="13.140625" style="1" customWidth="1"/>
    <col min="4876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5" width="11.42578125" style="1" customWidth="1"/>
    <col min="5126" max="5126" width="16" style="1" customWidth="1"/>
    <col min="5127" max="5127" width="11.42578125" style="1" customWidth="1"/>
    <col min="5128" max="5128" width="12" style="1" customWidth="1"/>
    <col min="5129" max="5129" width="15.42578125" style="1" customWidth="1"/>
    <col min="5130" max="5130" width="10.85546875" style="1" customWidth="1"/>
    <col min="5131" max="5131" width="13.140625" style="1" customWidth="1"/>
    <col min="5132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1" width="11.42578125" style="1" customWidth="1"/>
    <col min="5382" max="5382" width="16" style="1" customWidth="1"/>
    <col min="5383" max="5383" width="11.42578125" style="1" customWidth="1"/>
    <col min="5384" max="5384" width="12" style="1" customWidth="1"/>
    <col min="5385" max="5385" width="15.42578125" style="1" customWidth="1"/>
    <col min="5386" max="5386" width="10.85546875" style="1" customWidth="1"/>
    <col min="5387" max="5387" width="13.140625" style="1" customWidth="1"/>
    <col min="5388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7" width="11.42578125" style="1" customWidth="1"/>
    <col min="5638" max="5638" width="16" style="1" customWidth="1"/>
    <col min="5639" max="5639" width="11.42578125" style="1" customWidth="1"/>
    <col min="5640" max="5640" width="12" style="1" customWidth="1"/>
    <col min="5641" max="5641" width="15.42578125" style="1" customWidth="1"/>
    <col min="5642" max="5642" width="10.85546875" style="1" customWidth="1"/>
    <col min="5643" max="5643" width="13.140625" style="1" customWidth="1"/>
    <col min="5644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3" width="11.42578125" style="1" customWidth="1"/>
    <col min="5894" max="5894" width="16" style="1" customWidth="1"/>
    <col min="5895" max="5895" width="11.42578125" style="1" customWidth="1"/>
    <col min="5896" max="5896" width="12" style="1" customWidth="1"/>
    <col min="5897" max="5897" width="15.42578125" style="1" customWidth="1"/>
    <col min="5898" max="5898" width="10.85546875" style="1" customWidth="1"/>
    <col min="5899" max="5899" width="13.140625" style="1" customWidth="1"/>
    <col min="5900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49" width="11.42578125" style="1" customWidth="1"/>
    <col min="6150" max="6150" width="16" style="1" customWidth="1"/>
    <col min="6151" max="6151" width="11.42578125" style="1" customWidth="1"/>
    <col min="6152" max="6152" width="12" style="1" customWidth="1"/>
    <col min="6153" max="6153" width="15.42578125" style="1" customWidth="1"/>
    <col min="6154" max="6154" width="10.85546875" style="1" customWidth="1"/>
    <col min="6155" max="6155" width="13.140625" style="1" customWidth="1"/>
    <col min="6156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5" width="11.42578125" style="1" customWidth="1"/>
    <col min="6406" max="6406" width="16" style="1" customWidth="1"/>
    <col min="6407" max="6407" width="11.42578125" style="1" customWidth="1"/>
    <col min="6408" max="6408" width="12" style="1" customWidth="1"/>
    <col min="6409" max="6409" width="15.42578125" style="1" customWidth="1"/>
    <col min="6410" max="6410" width="10.85546875" style="1" customWidth="1"/>
    <col min="6411" max="6411" width="13.140625" style="1" customWidth="1"/>
    <col min="6412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1" width="11.42578125" style="1" customWidth="1"/>
    <col min="6662" max="6662" width="16" style="1" customWidth="1"/>
    <col min="6663" max="6663" width="11.42578125" style="1" customWidth="1"/>
    <col min="6664" max="6664" width="12" style="1" customWidth="1"/>
    <col min="6665" max="6665" width="15.42578125" style="1" customWidth="1"/>
    <col min="6666" max="6666" width="10.85546875" style="1" customWidth="1"/>
    <col min="6667" max="6667" width="13.140625" style="1" customWidth="1"/>
    <col min="6668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7" width="11.42578125" style="1" customWidth="1"/>
    <col min="6918" max="6918" width="16" style="1" customWidth="1"/>
    <col min="6919" max="6919" width="11.42578125" style="1" customWidth="1"/>
    <col min="6920" max="6920" width="12" style="1" customWidth="1"/>
    <col min="6921" max="6921" width="15.42578125" style="1" customWidth="1"/>
    <col min="6922" max="6922" width="10.85546875" style="1" customWidth="1"/>
    <col min="6923" max="6923" width="13.140625" style="1" customWidth="1"/>
    <col min="6924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3" width="11.42578125" style="1" customWidth="1"/>
    <col min="7174" max="7174" width="16" style="1" customWidth="1"/>
    <col min="7175" max="7175" width="11.42578125" style="1" customWidth="1"/>
    <col min="7176" max="7176" width="12" style="1" customWidth="1"/>
    <col min="7177" max="7177" width="15.42578125" style="1" customWidth="1"/>
    <col min="7178" max="7178" width="10.85546875" style="1" customWidth="1"/>
    <col min="7179" max="7179" width="13.140625" style="1" customWidth="1"/>
    <col min="7180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29" width="11.42578125" style="1" customWidth="1"/>
    <col min="7430" max="7430" width="16" style="1" customWidth="1"/>
    <col min="7431" max="7431" width="11.42578125" style="1" customWidth="1"/>
    <col min="7432" max="7432" width="12" style="1" customWidth="1"/>
    <col min="7433" max="7433" width="15.42578125" style="1" customWidth="1"/>
    <col min="7434" max="7434" width="10.85546875" style="1" customWidth="1"/>
    <col min="7435" max="7435" width="13.140625" style="1" customWidth="1"/>
    <col min="7436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5" width="11.42578125" style="1" customWidth="1"/>
    <col min="7686" max="7686" width="16" style="1" customWidth="1"/>
    <col min="7687" max="7687" width="11.42578125" style="1" customWidth="1"/>
    <col min="7688" max="7688" width="12" style="1" customWidth="1"/>
    <col min="7689" max="7689" width="15.42578125" style="1" customWidth="1"/>
    <col min="7690" max="7690" width="10.85546875" style="1" customWidth="1"/>
    <col min="7691" max="7691" width="13.140625" style="1" customWidth="1"/>
    <col min="7692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1" width="11.42578125" style="1" customWidth="1"/>
    <col min="7942" max="7942" width="16" style="1" customWidth="1"/>
    <col min="7943" max="7943" width="11.42578125" style="1" customWidth="1"/>
    <col min="7944" max="7944" width="12" style="1" customWidth="1"/>
    <col min="7945" max="7945" width="15.42578125" style="1" customWidth="1"/>
    <col min="7946" max="7946" width="10.85546875" style="1" customWidth="1"/>
    <col min="7947" max="7947" width="13.140625" style="1" customWidth="1"/>
    <col min="7948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7" width="11.42578125" style="1" customWidth="1"/>
    <col min="8198" max="8198" width="16" style="1" customWidth="1"/>
    <col min="8199" max="8199" width="11.42578125" style="1" customWidth="1"/>
    <col min="8200" max="8200" width="12" style="1" customWidth="1"/>
    <col min="8201" max="8201" width="15.42578125" style="1" customWidth="1"/>
    <col min="8202" max="8202" width="10.85546875" style="1" customWidth="1"/>
    <col min="8203" max="8203" width="13.140625" style="1" customWidth="1"/>
    <col min="8204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3" width="11.42578125" style="1" customWidth="1"/>
    <col min="8454" max="8454" width="16" style="1" customWidth="1"/>
    <col min="8455" max="8455" width="11.42578125" style="1" customWidth="1"/>
    <col min="8456" max="8456" width="12" style="1" customWidth="1"/>
    <col min="8457" max="8457" width="15.42578125" style="1" customWidth="1"/>
    <col min="8458" max="8458" width="10.85546875" style="1" customWidth="1"/>
    <col min="8459" max="8459" width="13.140625" style="1" customWidth="1"/>
    <col min="8460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09" width="11.42578125" style="1" customWidth="1"/>
    <col min="8710" max="8710" width="16" style="1" customWidth="1"/>
    <col min="8711" max="8711" width="11.42578125" style="1" customWidth="1"/>
    <col min="8712" max="8712" width="12" style="1" customWidth="1"/>
    <col min="8713" max="8713" width="15.42578125" style="1" customWidth="1"/>
    <col min="8714" max="8714" width="10.85546875" style="1" customWidth="1"/>
    <col min="8715" max="8715" width="13.140625" style="1" customWidth="1"/>
    <col min="8716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5" width="11.42578125" style="1" customWidth="1"/>
    <col min="8966" max="8966" width="16" style="1" customWidth="1"/>
    <col min="8967" max="8967" width="11.42578125" style="1" customWidth="1"/>
    <col min="8968" max="8968" width="12" style="1" customWidth="1"/>
    <col min="8969" max="8969" width="15.42578125" style="1" customWidth="1"/>
    <col min="8970" max="8970" width="10.85546875" style="1" customWidth="1"/>
    <col min="8971" max="8971" width="13.140625" style="1" customWidth="1"/>
    <col min="8972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1" width="11.42578125" style="1" customWidth="1"/>
    <col min="9222" max="9222" width="16" style="1" customWidth="1"/>
    <col min="9223" max="9223" width="11.42578125" style="1" customWidth="1"/>
    <col min="9224" max="9224" width="12" style="1" customWidth="1"/>
    <col min="9225" max="9225" width="15.42578125" style="1" customWidth="1"/>
    <col min="9226" max="9226" width="10.85546875" style="1" customWidth="1"/>
    <col min="9227" max="9227" width="13.140625" style="1" customWidth="1"/>
    <col min="9228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7" width="11.42578125" style="1" customWidth="1"/>
    <col min="9478" max="9478" width="16" style="1" customWidth="1"/>
    <col min="9479" max="9479" width="11.42578125" style="1" customWidth="1"/>
    <col min="9480" max="9480" width="12" style="1" customWidth="1"/>
    <col min="9481" max="9481" width="15.42578125" style="1" customWidth="1"/>
    <col min="9482" max="9482" width="10.85546875" style="1" customWidth="1"/>
    <col min="9483" max="9483" width="13.140625" style="1" customWidth="1"/>
    <col min="9484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3" width="11.42578125" style="1" customWidth="1"/>
    <col min="9734" max="9734" width="16" style="1" customWidth="1"/>
    <col min="9735" max="9735" width="11.42578125" style="1" customWidth="1"/>
    <col min="9736" max="9736" width="12" style="1" customWidth="1"/>
    <col min="9737" max="9737" width="15.42578125" style="1" customWidth="1"/>
    <col min="9738" max="9738" width="10.85546875" style="1" customWidth="1"/>
    <col min="9739" max="9739" width="13.140625" style="1" customWidth="1"/>
    <col min="9740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89" width="11.42578125" style="1" customWidth="1"/>
    <col min="9990" max="9990" width="16" style="1" customWidth="1"/>
    <col min="9991" max="9991" width="11.42578125" style="1" customWidth="1"/>
    <col min="9992" max="9992" width="12" style="1" customWidth="1"/>
    <col min="9993" max="9993" width="15.42578125" style="1" customWidth="1"/>
    <col min="9994" max="9994" width="10.85546875" style="1" customWidth="1"/>
    <col min="9995" max="9995" width="13.140625" style="1" customWidth="1"/>
    <col min="9996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5" width="11.42578125" style="1" customWidth="1"/>
    <col min="10246" max="10246" width="16" style="1" customWidth="1"/>
    <col min="10247" max="10247" width="11.42578125" style="1" customWidth="1"/>
    <col min="10248" max="10248" width="12" style="1" customWidth="1"/>
    <col min="10249" max="10249" width="15.42578125" style="1" customWidth="1"/>
    <col min="10250" max="10250" width="10.85546875" style="1" customWidth="1"/>
    <col min="10251" max="10251" width="13.140625" style="1" customWidth="1"/>
    <col min="10252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1" width="11.42578125" style="1" customWidth="1"/>
    <col min="10502" max="10502" width="16" style="1" customWidth="1"/>
    <col min="10503" max="10503" width="11.42578125" style="1" customWidth="1"/>
    <col min="10504" max="10504" width="12" style="1" customWidth="1"/>
    <col min="10505" max="10505" width="15.42578125" style="1" customWidth="1"/>
    <col min="10506" max="10506" width="10.85546875" style="1" customWidth="1"/>
    <col min="10507" max="10507" width="13.140625" style="1" customWidth="1"/>
    <col min="10508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7" width="11.42578125" style="1" customWidth="1"/>
    <col min="10758" max="10758" width="16" style="1" customWidth="1"/>
    <col min="10759" max="10759" width="11.42578125" style="1" customWidth="1"/>
    <col min="10760" max="10760" width="12" style="1" customWidth="1"/>
    <col min="10761" max="10761" width="15.42578125" style="1" customWidth="1"/>
    <col min="10762" max="10762" width="10.85546875" style="1" customWidth="1"/>
    <col min="10763" max="10763" width="13.140625" style="1" customWidth="1"/>
    <col min="10764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3" width="11.42578125" style="1" customWidth="1"/>
    <col min="11014" max="11014" width="16" style="1" customWidth="1"/>
    <col min="11015" max="11015" width="11.42578125" style="1" customWidth="1"/>
    <col min="11016" max="11016" width="12" style="1" customWidth="1"/>
    <col min="11017" max="11017" width="15.42578125" style="1" customWidth="1"/>
    <col min="11018" max="11018" width="10.85546875" style="1" customWidth="1"/>
    <col min="11019" max="11019" width="13.140625" style="1" customWidth="1"/>
    <col min="11020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69" width="11.42578125" style="1" customWidth="1"/>
    <col min="11270" max="11270" width="16" style="1" customWidth="1"/>
    <col min="11271" max="11271" width="11.42578125" style="1" customWidth="1"/>
    <col min="11272" max="11272" width="12" style="1" customWidth="1"/>
    <col min="11273" max="11273" width="15.42578125" style="1" customWidth="1"/>
    <col min="11274" max="11274" width="10.85546875" style="1" customWidth="1"/>
    <col min="11275" max="11275" width="13.140625" style="1" customWidth="1"/>
    <col min="11276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5" width="11.42578125" style="1" customWidth="1"/>
    <col min="11526" max="11526" width="16" style="1" customWidth="1"/>
    <col min="11527" max="11527" width="11.42578125" style="1" customWidth="1"/>
    <col min="11528" max="11528" width="12" style="1" customWidth="1"/>
    <col min="11529" max="11529" width="15.42578125" style="1" customWidth="1"/>
    <col min="11530" max="11530" width="10.85546875" style="1" customWidth="1"/>
    <col min="11531" max="11531" width="13.140625" style="1" customWidth="1"/>
    <col min="11532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1" width="11.42578125" style="1" customWidth="1"/>
    <col min="11782" max="11782" width="16" style="1" customWidth="1"/>
    <col min="11783" max="11783" width="11.42578125" style="1" customWidth="1"/>
    <col min="11784" max="11784" width="12" style="1" customWidth="1"/>
    <col min="11785" max="11785" width="15.42578125" style="1" customWidth="1"/>
    <col min="11786" max="11786" width="10.85546875" style="1" customWidth="1"/>
    <col min="11787" max="11787" width="13.140625" style="1" customWidth="1"/>
    <col min="11788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7" width="11.42578125" style="1" customWidth="1"/>
    <col min="12038" max="12038" width="16" style="1" customWidth="1"/>
    <col min="12039" max="12039" width="11.42578125" style="1" customWidth="1"/>
    <col min="12040" max="12040" width="12" style="1" customWidth="1"/>
    <col min="12041" max="12041" width="15.42578125" style="1" customWidth="1"/>
    <col min="12042" max="12042" width="10.85546875" style="1" customWidth="1"/>
    <col min="12043" max="12043" width="13.140625" style="1" customWidth="1"/>
    <col min="12044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3" width="11.42578125" style="1" customWidth="1"/>
    <col min="12294" max="12294" width="16" style="1" customWidth="1"/>
    <col min="12295" max="12295" width="11.42578125" style="1" customWidth="1"/>
    <col min="12296" max="12296" width="12" style="1" customWidth="1"/>
    <col min="12297" max="12297" width="15.42578125" style="1" customWidth="1"/>
    <col min="12298" max="12298" width="10.85546875" style="1" customWidth="1"/>
    <col min="12299" max="12299" width="13.140625" style="1" customWidth="1"/>
    <col min="12300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49" width="11.42578125" style="1" customWidth="1"/>
    <col min="12550" max="12550" width="16" style="1" customWidth="1"/>
    <col min="12551" max="12551" width="11.42578125" style="1" customWidth="1"/>
    <col min="12552" max="12552" width="12" style="1" customWidth="1"/>
    <col min="12553" max="12553" width="15.42578125" style="1" customWidth="1"/>
    <col min="12554" max="12554" width="10.85546875" style="1" customWidth="1"/>
    <col min="12555" max="12555" width="13.140625" style="1" customWidth="1"/>
    <col min="12556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5" width="11.42578125" style="1" customWidth="1"/>
    <col min="12806" max="12806" width="16" style="1" customWidth="1"/>
    <col min="12807" max="12807" width="11.42578125" style="1" customWidth="1"/>
    <col min="12808" max="12808" width="12" style="1" customWidth="1"/>
    <col min="12809" max="12809" width="15.42578125" style="1" customWidth="1"/>
    <col min="12810" max="12810" width="10.85546875" style="1" customWidth="1"/>
    <col min="12811" max="12811" width="13.140625" style="1" customWidth="1"/>
    <col min="12812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1" width="11.42578125" style="1" customWidth="1"/>
    <col min="13062" max="13062" width="16" style="1" customWidth="1"/>
    <col min="13063" max="13063" width="11.42578125" style="1" customWidth="1"/>
    <col min="13064" max="13064" width="12" style="1" customWidth="1"/>
    <col min="13065" max="13065" width="15.42578125" style="1" customWidth="1"/>
    <col min="13066" max="13066" width="10.85546875" style="1" customWidth="1"/>
    <col min="13067" max="13067" width="13.140625" style="1" customWidth="1"/>
    <col min="13068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7" width="11.42578125" style="1" customWidth="1"/>
    <col min="13318" max="13318" width="16" style="1" customWidth="1"/>
    <col min="13319" max="13319" width="11.42578125" style="1" customWidth="1"/>
    <col min="13320" max="13320" width="12" style="1" customWidth="1"/>
    <col min="13321" max="13321" width="15.42578125" style="1" customWidth="1"/>
    <col min="13322" max="13322" width="10.85546875" style="1" customWidth="1"/>
    <col min="13323" max="13323" width="13.140625" style="1" customWidth="1"/>
    <col min="13324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3" width="11.42578125" style="1" customWidth="1"/>
    <col min="13574" max="13574" width="16" style="1" customWidth="1"/>
    <col min="13575" max="13575" width="11.42578125" style="1" customWidth="1"/>
    <col min="13576" max="13576" width="12" style="1" customWidth="1"/>
    <col min="13577" max="13577" width="15.42578125" style="1" customWidth="1"/>
    <col min="13578" max="13578" width="10.85546875" style="1" customWidth="1"/>
    <col min="13579" max="13579" width="13.140625" style="1" customWidth="1"/>
    <col min="13580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29" width="11.42578125" style="1" customWidth="1"/>
    <col min="13830" max="13830" width="16" style="1" customWidth="1"/>
    <col min="13831" max="13831" width="11.42578125" style="1" customWidth="1"/>
    <col min="13832" max="13832" width="12" style="1" customWidth="1"/>
    <col min="13833" max="13833" width="15.42578125" style="1" customWidth="1"/>
    <col min="13834" max="13834" width="10.85546875" style="1" customWidth="1"/>
    <col min="13835" max="13835" width="13.140625" style="1" customWidth="1"/>
    <col min="13836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5" width="11.42578125" style="1" customWidth="1"/>
    <col min="14086" max="14086" width="16" style="1" customWidth="1"/>
    <col min="14087" max="14087" width="11.42578125" style="1" customWidth="1"/>
    <col min="14088" max="14088" width="12" style="1" customWidth="1"/>
    <col min="14089" max="14089" width="15.42578125" style="1" customWidth="1"/>
    <col min="14090" max="14090" width="10.85546875" style="1" customWidth="1"/>
    <col min="14091" max="14091" width="13.140625" style="1" customWidth="1"/>
    <col min="14092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1" width="11.42578125" style="1" customWidth="1"/>
    <col min="14342" max="14342" width="16" style="1" customWidth="1"/>
    <col min="14343" max="14343" width="11.42578125" style="1" customWidth="1"/>
    <col min="14344" max="14344" width="12" style="1" customWidth="1"/>
    <col min="14345" max="14345" width="15.42578125" style="1" customWidth="1"/>
    <col min="14346" max="14346" width="10.85546875" style="1" customWidth="1"/>
    <col min="14347" max="14347" width="13.140625" style="1" customWidth="1"/>
    <col min="14348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7" width="11.42578125" style="1" customWidth="1"/>
    <col min="14598" max="14598" width="16" style="1" customWidth="1"/>
    <col min="14599" max="14599" width="11.42578125" style="1" customWidth="1"/>
    <col min="14600" max="14600" width="12" style="1" customWidth="1"/>
    <col min="14601" max="14601" width="15.42578125" style="1" customWidth="1"/>
    <col min="14602" max="14602" width="10.85546875" style="1" customWidth="1"/>
    <col min="14603" max="14603" width="13.140625" style="1" customWidth="1"/>
    <col min="14604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3" width="11.42578125" style="1" customWidth="1"/>
    <col min="14854" max="14854" width="16" style="1" customWidth="1"/>
    <col min="14855" max="14855" width="11.42578125" style="1" customWidth="1"/>
    <col min="14856" max="14856" width="12" style="1" customWidth="1"/>
    <col min="14857" max="14857" width="15.42578125" style="1" customWidth="1"/>
    <col min="14858" max="14858" width="10.85546875" style="1" customWidth="1"/>
    <col min="14859" max="14859" width="13.140625" style="1" customWidth="1"/>
    <col min="14860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09" width="11.42578125" style="1" customWidth="1"/>
    <col min="15110" max="15110" width="16" style="1" customWidth="1"/>
    <col min="15111" max="15111" width="11.42578125" style="1" customWidth="1"/>
    <col min="15112" max="15112" width="12" style="1" customWidth="1"/>
    <col min="15113" max="15113" width="15.42578125" style="1" customWidth="1"/>
    <col min="15114" max="15114" width="10.85546875" style="1" customWidth="1"/>
    <col min="15115" max="15115" width="13.140625" style="1" customWidth="1"/>
    <col min="15116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5" width="11.42578125" style="1" customWidth="1"/>
    <col min="15366" max="15366" width="16" style="1" customWidth="1"/>
    <col min="15367" max="15367" width="11.42578125" style="1" customWidth="1"/>
    <col min="15368" max="15368" width="12" style="1" customWidth="1"/>
    <col min="15369" max="15369" width="15.42578125" style="1" customWidth="1"/>
    <col min="15370" max="15370" width="10.85546875" style="1" customWidth="1"/>
    <col min="15371" max="15371" width="13.140625" style="1" customWidth="1"/>
    <col min="15372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1" width="11.42578125" style="1" customWidth="1"/>
    <col min="15622" max="15622" width="16" style="1" customWidth="1"/>
    <col min="15623" max="15623" width="11.42578125" style="1" customWidth="1"/>
    <col min="15624" max="15624" width="12" style="1" customWidth="1"/>
    <col min="15625" max="15625" width="15.42578125" style="1" customWidth="1"/>
    <col min="15626" max="15626" width="10.85546875" style="1" customWidth="1"/>
    <col min="15627" max="15627" width="13.140625" style="1" customWidth="1"/>
    <col min="15628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7" width="11.42578125" style="1" customWidth="1"/>
    <col min="15878" max="15878" width="16" style="1" customWidth="1"/>
    <col min="15879" max="15879" width="11.42578125" style="1" customWidth="1"/>
    <col min="15880" max="15880" width="12" style="1" customWidth="1"/>
    <col min="15881" max="15881" width="15.42578125" style="1" customWidth="1"/>
    <col min="15882" max="15882" width="10.85546875" style="1" customWidth="1"/>
    <col min="15883" max="15883" width="13.140625" style="1" customWidth="1"/>
    <col min="15884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3" width="11.42578125" style="1" customWidth="1"/>
    <col min="16134" max="16134" width="16" style="1" customWidth="1"/>
    <col min="16135" max="16135" width="11.42578125" style="1" customWidth="1"/>
    <col min="16136" max="16136" width="12" style="1" customWidth="1"/>
    <col min="16137" max="16137" width="15.42578125" style="1" customWidth="1"/>
    <col min="16138" max="16138" width="10.85546875" style="1" customWidth="1"/>
    <col min="16139" max="16139" width="13.140625" style="1" customWidth="1"/>
    <col min="16140" max="16384" width="9.140625" style="1"/>
  </cols>
  <sheetData>
    <row r="1" spans="1:11">
      <c r="A1" s="1" t="s">
        <v>37</v>
      </c>
      <c r="B1" s="17" t="s">
        <v>0</v>
      </c>
      <c r="C1" s="18" t="s">
        <v>1</v>
      </c>
      <c r="D1" s="21" t="s">
        <v>2</v>
      </c>
      <c r="E1" s="8"/>
      <c r="F1" s="9"/>
      <c r="G1" s="11" t="s">
        <v>3</v>
      </c>
      <c r="H1" s="9"/>
      <c r="I1" s="9"/>
      <c r="J1" s="10"/>
      <c r="K1" s="12" t="s">
        <v>4</v>
      </c>
    </row>
    <row r="2" spans="1:11">
      <c r="B2" s="19"/>
      <c r="C2" s="20"/>
      <c r="D2" s="22"/>
      <c r="E2" s="15"/>
      <c r="F2" s="24"/>
      <c r="G2" s="15"/>
      <c r="H2" s="15"/>
      <c r="I2" s="15"/>
      <c r="J2" s="16"/>
      <c r="K2" s="13"/>
    </row>
    <row r="4" spans="1:11">
      <c r="A4" s="1" t="s">
        <v>5</v>
      </c>
      <c r="B4" s="1">
        <v>10000</v>
      </c>
      <c r="C4" s="1">
        <v>1000</v>
      </c>
      <c r="D4" s="1">
        <f>+C4+B4</f>
        <v>11000</v>
      </c>
    </row>
    <row r="5" spans="1:11">
      <c r="A5" s="1" t="s">
        <v>6</v>
      </c>
      <c r="B5" s="1">
        <v>2000</v>
      </c>
      <c r="C5" s="1">
        <v>700</v>
      </c>
      <c r="D5" s="1">
        <f>+C5+B5</f>
        <v>2700</v>
      </c>
    </row>
    <row r="6" spans="1:11">
      <c r="A6" s="1" t="s">
        <v>7</v>
      </c>
      <c r="B6" s="1">
        <v>2000</v>
      </c>
      <c r="C6" s="1">
        <v>4000</v>
      </c>
      <c r="D6" s="1">
        <f>+C6+B6</f>
        <v>6000</v>
      </c>
    </row>
    <row r="7" spans="1:11">
      <c r="A7" s="6" t="s">
        <v>8</v>
      </c>
    </row>
    <row r="8" spans="1:11">
      <c r="A8" s="3" t="s">
        <v>28</v>
      </c>
      <c r="B8" s="1">
        <v>2000</v>
      </c>
      <c r="D8" s="1">
        <f>+C8+B8</f>
        <v>2000</v>
      </c>
    </row>
    <row r="9" spans="1:11" ht="13.5" thickBot="1">
      <c r="A9" s="1" t="s">
        <v>10</v>
      </c>
      <c r="B9" s="4">
        <f>SUM(B4:B8)</f>
        <v>16000</v>
      </c>
      <c r="C9" s="4">
        <f>SUM(C4:C8)</f>
        <v>5700</v>
      </c>
      <c r="D9" s="4">
        <f>+C9+B9</f>
        <v>21700</v>
      </c>
      <c r="E9" s="4"/>
      <c r="F9" s="4"/>
      <c r="G9" s="4"/>
      <c r="H9" s="4"/>
      <c r="I9" s="4"/>
      <c r="J9" s="4"/>
      <c r="K9" s="4"/>
    </row>
    <row r="10" spans="1:11" ht="13.5" thickTop="1"/>
    <row r="11" spans="1:11">
      <c r="A11" s="1" t="s">
        <v>11</v>
      </c>
      <c r="B11" s="1">
        <f>+B18-SUM(B12:B17)</f>
        <v>9200</v>
      </c>
      <c r="C11" s="1">
        <f>+C18-SUM(C12:C17)</f>
        <v>2900</v>
      </c>
      <c r="D11" s="1">
        <f>+C11+B11</f>
        <v>12100</v>
      </c>
    </row>
    <row r="12" spans="1:11">
      <c r="A12" s="1" t="s">
        <v>12</v>
      </c>
      <c r="B12" s="1">
        <v>3000</v>
      </c>
      <c r="C12" s="1">
        <v>500</v>
      </c>
      <c r="D12" s="1">
        <f>+C12+B12</f>
        <v>3500</v>
      </c>
    </row>
    <row r="13" spans="1:11" s="6" customFormat="1">
      <c r="A13" s="5" t="s">
        <v>13</v>
      </c>
      <c r="E13" s="7"/>
      <c r="K13" s="1"/>
    </row>
    <row r="14" spans="1:11" s="6" customFormat="1">
      <c r="A14" s="6" t="s">
        <v>14</v>
      </c>
      <c r="J14" s="7"/>
      <c r="K14" s="1"/>
    </row>
    <row r="15" spans="1:11">
      <c r="A15" s="1" t="s">
        <v>15</v>
      </c>
      <c r="B15" s="1">
        <v>2000</v>
      </c>
      <c r="C15" s="1">
        <v>1000</v>
      </c>
      <c r="D15" s="1">
        <f>+C15+B15</f>
        <v>3000</v>
      </c>
    </row>
    <row r="16" spans="1:11">
      <c r="A16" s="1" t="s">
        <v>16</v>
      </c>
      <c r="B16" s="1">
        <v>1000</v>
      </c>
      <c r="C16" s="1">
        <v>800</v>
      </c>
      <c r="D16" s="1">
        <f>+C16+B16</f>
        <v>1800</v>
      </c>
    </row>
    <row r="17" spans="1:11">
      <c r="A17" s="1" t="s">
        <v>17</v>
      </c>
      <c r="B17" s="1">
        <v>800</v>
      </c>
      <c r="C17" s="1">
        <v>500</v>
      </c>
      <c r="D17" s="1">
        <f>+C17+B17</f>
        <v>1300</v>
      </c>
    </row>
    <row r="18" spans="1:11" ht="13.5" thickBot="1">
      <c r="A18" s="1" t="s">
        <v>18</v>
      </c>
      <c r="B18" s="4">
        <f>+B9</f>
        <v>16000</v>
      </c>
      <c r="C18" s="4">
        <f>+C9</f>
        <v>5700</v>
      </c>
      <c r="D18" s="4">
        <f>+C18+B18</f>
        <v>21700</v>
      </c>
      <c r="E18" s="4"/>
      <c r="F18" s="4"/>
      <c r="G18" s="4"/>
      <c r="H18" s="4"/>
      <c r="I18" s="4"/>
      <c r="J18" s="4"/>
      <c r="K18" s="4"/>
    </row>
    <row r="19" spans="1:11" ht="13.5" thickTop="1"/>
    <row r="20" spans="1:11">
      <c r="A20" s="1" t="s">
        <v>19</v>
      </c>
      <c r="B20" s="1">
        <v>9000</v>
      </c>
      <c r="C20" s="1">
        <v>6000</v>
      </c>
      <c r="D20" s="1">
        <f>+C20+B20</f>
        <v>15000</v>
      </c>
    </row>
    <row r="21" spans="1:11">
      <c r="A21" s="3" t="s">
        <v>20</v>
      </c>
      <c r="B21" s="1">
        <v>0</v>
      </c>
      <c r="D21" s="1">
        <f>+C21+B21</f>
        <v>0</v>
      </c>
    </row>
    <row r="22" spans="1:11">
      <c r="A22" s="3" t="s">
        <v>29</v>
      </c>
      <c r="B22" s="1">
        <f>-B20-B21-B24+B26-B23</f>
        <v>-8400</v>
      </c>
      <c r="C22" s="1">
        <f>-C20-C21-C24+C26-C23</f>
        <v>-5000</v>
      </c>
      <c r="D22" s="1">
        <f>+C22+B22</f>
        <v>-13400</v>
      </c>
    </row>
    <row r="23" spans="1:11">
      <c r="A23" s="2" t="s">
        <v>26</v>
      </c>
      <c r="B23" s="1">
        <v>1000</v>
      </c>
      <c r="C23" s="1">
        <v>0</v>
      </c>
      <c r="D23" s="1">
        <f>+C23+B23</f>
        <v>1000</v>
      </c>
    </row>
    <row r="24" spans="1:11">
      <c r="A24" s="1" t="s">
        <v>23</v>
      </c>
      <c r="B24" s="1">
        <f>-B26</f>
        <v>-800</v>
      </c>
      <c r="C24" s="1">
        <f>-C26</f>
        <v>-500</v>
      </c>
      <c r="D24" s="1">
        <f>+C24+B24</f>
        <v>-1300</v>
      </c>
    </row>
    <row r="25" spans="1:11">
      <c r="A25" s="6" t="s">
        <v>14</v>
      </c>
    </row>
    <row r="26" spans="1:11" ht="13.5" thickBot="1">
      <c r="A26" s="1" t="s">
        <v>24</v>
      </c>
      <c r="B26" s="4">
        <f>+B17</f>
        <v>800</v>
      </c>
      <c r="C26" s="4">
        <f>+C17</f>
        <v>500</v>
      </c>
      <c r="D26" s="4">
        <f>+C26+B26</f>
        <v>1300</v>
      </c>
      <c r="E26" s="4"/>
      <c r="F26" s="4"/>
      <c r="G26" s="4"/>
      <c r="H26" s="4"/>
      <c r="I26" s="4"/>
      <c r="J26" s="4"/>
      <c r="K26" s="4"/>
    </row>
    <row r="27" spans="1:11" ht="13.5" thickTop="1"/>
    <row r="28" spans="1:11">
      <c r="B28" s="1">
        <f>SUM(B20:B25)</f>
        <v>800</v>
      </c>
      <c r="C28" s="1">
        <f>SUM(C20:C25)</f>
        <v>500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E2" sqref="E2:M27"/>
    </sheetView>
  </sheetViews>
  <sheetFormatPr defaultRowHeight="12.75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1.42578125" style="1" customWidth="1"/>
    <col min="6" max="6" width="11.28515625" style="1" customWidth="1"/>
    <col min="7" max="7" width="14.140625" style="1" customWidth="1"/>
    <col min="8" max="8" width="14" style="1" customWidth="1"/>
    <col min="9" max="9" width="15.42578125" style="1" customWidth="1"/>
    <col min="10" max="10" width="9.140625" style="1"/>
    <col min="11" max="11" width="10.85546875" style="1" customWidth="1"/>
    <col min="12" max="12" width="13.1406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1" width="11.42578125" style="1" customWidth="1"/>
    <col min="262" max="262" width="11.28515625" style="1" customWidth="1"/>
    <col min="263" max="263" width="14.140625" style="1" customWidth="1"/>
    <col min="264" max="264" width="14" style="1" customWidth="1"/>
    <col min="265" max="265" width="15.42578125" style="1" customWidth="1"/>
    <col min="266" max="266" width="9.140625" style="1"/>
    <col min="267" max="267" width="10.85546875" style="1" customWidth="1"/>
    <col min="268" max="268" width="13.1406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7" width="11.42578125" style="1" customWidth="1"/>
    <col min="518" max="518" width="11.28515625" style="1" customWidth="1"/>
    <col min="519" max="519" width="14.140625" style="1" customWidth="1"/>
    <col min="520" max="520" width="14" style="1" customWidth="1"/>
    <col min="521" max="521" width="15.42578125" style="1" customWidth="1"/>
    <col min="522" max="522" width="9.140625" style="1"/>
    <col min="523" max="523" width="10.85546875" style="1" customWidth="1"/>
    <col min="524" max="524" width="13.1406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3" width="11.42578125" style="1" customWidth="1"/>
    <col min="774" max="774" width="11.28515625" style="1" customWidth="1"/>
    <col min="775" max="775" width="14.140625" style="1" customWidth="1"/>
    <col min="776" max="776" width="14" style="1" customWidth="1"/>
    <col min="777" max="777" width="15.42578125" style="1" customWidth="1"/>
    <col min="778" max="778" width="9.140625" style="1"/>
    <col min="779" max="779" width="10.85546875" style="1" customWidth="1"/>
    <col min="780" max="780" width="13.1406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29" width="11.42578125" style="1" customWidth="1"/>
    <col min="1030" max="1030" width="11.28515625" style="1" customWidth="1"/>
    <col min="1031" max="1031" width="14.140625" style="1" customWidth="1"/>
    <col min="1032" max="1032" width="14" style="1" customWidth="1"/>
    <col min="1033" max="1033" width="15.42578125" style="1" customWidth="1"/>
    <col min="1034" max="1034" width="9.140625" style="1"/>
    <col min="1035" max="1035" width="10.85546875" style="1" customWidth="1"/>
    <col min="1036" max="1036" width="13.1406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5" width="11.42578125" style="1" customWidth="1"/>
    <col min="1286" max="1286" width="11.28515625" style="1" customWidth="1"/>
    <col min="1287" max="1287" width="14.140625" style="1" customWidth="1"/>
    <col min="1288" max="1288" width="14" style="1" customWidth="1"/>
    <col min="1289" max="1289" width="15.42578125" style="1" customWidth="1"/>
    <col min="1290" max="1290" width="9.140625" style="1"/>
    <col min="1291" max="1291" width="10.85546875" style="1" customWidth="1"/>
    <col min="1292" max="1292" width="13.1406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1" width="11.42578125" style="1" customWidth="1"/>
    <col min="1542" max="1542" width="11.28515625" style="1" customWidth="1"/>
    <col min="1543" max="1543" width="14.140625" style="1" customWidth="1"/>
    <col min="1544" max="1544" width="14" style="1" customWidth="1"/>
    <col min="1545" max="1545" width="15.42578125" style="1" customWidth="1"/>
    <col min="1546" max="1546" width="9.140625" style="1"/>
    <col min="1547" max="1547" width="10.85546875" style="1" customWidth="1"/>
    <col min="1548" max="1548" width="13.1406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7" width="11.42578125" style="1" customWidth="1"/>
    <col min="1798" max="1798" width="11.28515625" style="1" customWidth="1"/>
    <col min="1799" max="1799" width="14.140625" style="1" customWidth="1"/>
    <col min="1800" max="1800" width="14" style="1" customWidth="1"/>
    <col min="1801" max="1801" width="15.42578125" style="1" customWidth="1"/>
    <col min="1802" max="1802" width="9.140625" style="1"/>
    <col min="1803" max="1803" width="10.85546875" style="1" customWidth="1"/>
    <col min="1804" max="1804" width="13.1406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3" width="11.42578125" style="1" customWidth="1"/>
    <col min="2054" max="2054" width="11.28515625" style="1" customWidth="1"/>
    <col min="2055" max="2055" width="14.140625" style="1" customWidth="1"/>
    <col min="2056" max="2056" width="14" style="1" customWidth="1"/>
    <col min="2057" max="2057" width="15.42578125" style="1" customWidth="1"/>
    <col min="2058" max="2058" width="9.140625" style="1"/>
    <col min="2059" max="2059" width="10.85546875" style="1" customWidth="1"/>
    <col min="2060" max="2060" width="13.1406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09" width="11.42578125" style="1" customWidth="1"/>
    <col min="2310" max="2310" width="11.28515625" style="1" customWidth="1"/>
    <col min="2311" max="2311" width="14.140625" style="1" customWidth="1"/>
    <col min="2312" max="2312" width="14" style="1" customWidth="1"/>
    <col min="2313" max="2313" width="15.42578125" style="1" customWidth="1"/>
    <col min="2314" max="2314" width="9.140625" style="1"/>
    <col min="2315" max="2315" width="10.85546875" style="1" customWidth="1"/>
    <col min="2316" max="2316" width="13.1406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5" width="11.42578125" style="1" customWidth="1"/>
    <col min="2566" max="2566" width="11.28515625" style="1" customWidth="1"/>
    <col min="2567" max="2567" width="14.140625" style="1" customWidth="1"/>
    <col min="2568" max="2568" width="14" style="1" customWidth="1"/>
    <col min="2569" max="2569" width="15.42578125" style="1" customWidth="1"/>
    <col min="2570" max="2570" width="9.140625" style="1"/>
    <col min="2571" max="2571" width="10.85546875" style="1" customWidth="1"/>
    <col min="2572" max="2572" width="13.1406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1" width="11.42578125" style="1" customWidth="1"/>
    <col min="2822" max="2822" width="11.28515625" style="1" customWidth="1"/>
    <col min="2823" max="2823" width="14.140625" style="1" customWidth="1"/>
    <col min="2824" max="2824" width="14" style="1" customWidth="1"/>
    <col min="2825" max="2825" width="15.42578125" style="1" customWidth="1"/>
    <col min="2826" max="2826" width="9.140625" style="1"/>
    <col min="2827" max="2827" width="10.85546875" style="1" customWidth="1"/>
    <col min="2828" max="2828" width="13.1406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7" width="11.42578125" style="1" customWidth="1"/>
    <col min="3078" max="3078" width="11.28515625" style="1" customWidth="1"/>
    <col min="3079" max="3079" width="14.140625" style="1" customWidth="1"/>
    <col min="3080" max="3080" width="14" style="1" customWidth="1"/>
    <col min="3081" max="3081" width="15.42578125" style="1" customWidth="1"/>
    <col min="3082" max="3082" width="9.140625" style="1"/>
    <col min="3083" max="3083" width="10.85546875" style="1" customWidth="1"/>
    <col min="3084" max="3084" width="13.1406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3" width="11.42578125" style="1" customWidth="1"/>
    <col min="3334" max="3334" width="11.28515625" style="1" customWidth="1"/>
    <col min="3335" max="3335" width="14.140625" style="1" customWidth="1"/>
    <col min="3336" max="3336" width="14" style="1" customWidth="1"/>
    <col min="3337" max="3337" width="15.42578125" style="1" customWidth="1"/>
    <col min="3338" max="3338" width="9.140625" style="1"/>
    <col min="3339" max="3339" width="10.85546875" style="1" customWidth="1"/>
    <col min="3340" max="3340" width="13.1406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89" width="11.42578125" style="1" customWidth="1"/>
    <col min="3590" max="3590" width="11.28515625" style="1" customWidth="1"/>
    <col min="3591" max="3591" width="14.140625" style="1" customWidth="1"/>
    <col min="3592" max="3592" width="14" style="1" customWidth="1"/>
    <col min="3593" max="3593" width="15.42578125" style="1" customWidth="1"/>
    <col min="3594" max="3594" width="9.140625" style="1"/>
    <col min="3595" max="3595" width="10.85546875" style="1" customWidth="1"/>
    <col min="3596" max="3596" width="13.1406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5" width="11.42578125" style="1" customWidth="1"/>
    <col min="3846" max="3846" width="11.28515625" style="1" customWidth="1"/>
    <col min="3847" max="3847" width="14.140625" style="1" customWidth="1"/>
    <col min="3848" max="3848" width="14" style="1" customWidth="1"/>
    <col min="3849" max="3849" width="15.42578125" style="1" customWidth="1"/>
    <col min="3850" max="3850" width="9.140625" style="1"/>
    <col min="3851" max="3851" width="10.85546875" style="1" customWidth="1"/>
    <col min="3852" max="3852" width="13.1406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1" width="11.42578125" style="1" customWidth="1"/>
    <col min="4102" max="4102" width="11.28515625" style="1" customWidth="1"/>
    <col min="4103" max="4103" width="14.140625" style="1" customWidth="1"/>
    <col min="4104" max="4104" width="14" style="1" customWidth="1"/>
    <col min="4105" max="4105" width="15.42578125" style="1" customWidth="1"/>
    <col min="4106" max="4106" width="9.140625" style="1"/>
    <col min="4107" max="4107" width="10.85546875" style="1" customWidth="1"/>
    <col min="4108" max="4108" width="13.1406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7" width="11.42578125" style="1" customWidth="1"/>
    <col min="4358" max="4358" width="11.28515625" style="1" customWidth="1"/>
    <col min="4359" max="4359" width="14.140625" style="1" customWidth="1"/>
    <col min="4360" max="4360" width="14" style="1" customWidth="1"/>
    <col min="4361" max="4361" width="15.42578125" style="1" customWidth="1"/>
    <col min="4362" max="4362" width="9.140625" style="1"/>
    <col min="4363" max="4363" width="10.85546875" style="1" customWidth="1"/>
    <col min="4364" max="4364" width="13.1406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3" width="11.42578125" style="1" customWidth="1"/>
    <col min="4614" max="4614" width="11.28515625" style="1" customWidth="1"/>
    <col min="4615" max="4615" width="14.140625" style="1" customWidth="1"/>
    <col min="4616" max="4616" width="14" style="1" customWidth="1"/>
    <col min="4617" max="4617" width="15.42578125" style="1" customWidth="1"/>
    <col min="4618" max="4618" width="9.140625" style="1"/>
    <col min="4619" max="4619" width="10.85546875" style="1" customWidth="1"/>
    <col min="4620" max="4620" width="13.1406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69" width="11.42578125" style="1" customWidth="1"/>
    <col min="4870" max="4870" width="11.28515625" style="1" customWidth="1"/>
    <col min="4871" max="4871" width="14.140625" style="1" customWidth="1"/>
    <col min="4872" max="4872" width="14" style="1" customWidth="1"/>
    <col min="4873" max="4873" width="15.42578125" style="1" customWidth="1"/>
    <col min="4874" max="4874" width="9.140625" style="1"/>
    <col min="4875" max="4875" width="10.85546875" style="1" customWidth="1"/>
    <col min="4876" max="4876" width="13.1406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5" width="11.42578125" style="1" customWidth="1"/>
    <col min="5126" max="5126" width="11.28515625" style="1" customWidth="1"/>
    <col min="5127" max="5127" width="14.140625" style="1" customWidth="1"/>
    <col min="5128" max="5128" width="14" style="1" customWidth="1"/>
    <col min="5129" max="5129" width="15.42578125" style="1" customWidth="1"/>
    <col min="5130" max="5130" width="9.140625" style="1"/>
    <col min="5131" max="5131" width="10.85546875" style="1" customWidth="1"/>
    <col min="5132" max="5132" width="13.1406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1" width="11.42578125" style="1" customWidth="1"/>
    <col min="5382" max="5382" width="11.28515625" style="1" customWidth="1"/>
    <col min="5383" max="5383" width="14.140625" style="1" customWidth="1"/>
    <col min="5384" max="5384" width="14" style="1" customWidth="1"/>
    <col min="5385" max="5385" width="15.42578125" style="1" customWidth="1"/>
    <col min="5386" max="5386" width="9.140625" style="1"/>
    <col min="5387" max="5387" width="10.85546875" style="1" customWidth="1"/>
    <col min="5388" max="5388" width="13.1406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7" width="11.42578125" style="1" customWidth="1"/>
    <col min="5638" max="5638" width="11.28515625" style="1" customWidth="1"/>
    <col min="5639" max="5639" width="14.140625" style="1" customWidth="1"/>
    <col min="5640" max="5640" width="14" style="1" customWidth="1"/>
    <col min="5641" max="5641" width="15.42578125" style="1" customWidth="1"/>
    <col min="5642" max="5642" width="9.140625" style="1"/>
    <col min="5643" max="5643" width="10.85546875" style="1" customWidth="1"/>
    <col min="5644" max="5644" width="13.1406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3" width="11.42578125" style="1" customWidth="1"/>
    <col min="5894" max="5894" width="11.28515625" style="1" customWidth="1"/>
    <col min="5895" max="5895" width="14.140625" style="1" customWidth="1"/>
    <col min="5896" max="5896" width="14" style="1" customWidth="1"/>
    <col min="5897" max="5897" width="15.42578125" style="1" customWidth="1"/>
    <col min="5898" max="5898" width="9.140625" style="1"/>
    <col min="5899" max="5899" width="10.85546875" style="1" customWidth="1"/>
    <col min="5900" max="5900" width="13.1406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49" width="11.42578125" style="1" customWidth="1"/>
    <col min="6150" max="6150" width="11.28515625" style="1" customWidth="1"/>
    <col min="6151" max="6151" width="14.140625" style="1" customWidth="1"/>
    <col min="6152" max="6152" width="14" style="1" customWidth="1"/>
    <col min="6153" max="6153" width="15.42578125" style="1" customWidth="1"/>
    <col min="6154" max="6154" width="9.140625" style="1"/>
    <col min="6155" max="6155" width="10.85546875" style="1" customWidth="1"/>
    <col min="6156" max="6156" width="13.1406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5" width="11.42578125" style="1" customWidth="1"/>
    <col min="6406" max="6406" width="11.28515625" style="1" customWidth="1"/>
    <col min="6407" max="6407" width="14.140625" style="1" customWidth="1"/>
    <col min="6408" max="6408" width="14" style="1" customWidth="1"/>
    <col min="6409" max="6409" width="15.42578125" style="1" customWidth="1"/>
    <col min="6410" max="6410" width="9.140625" style="1"/>
    <col min="6411" max="6411" width="10.85546875" style="1" customWidth="1"/>
    <col min="6412" max="6412" width="13.1406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1" width="11.42578125" style="1" customWidth="1"/>
    <col min="6662" max="6662" width="11.28515625" style="1" customWidth="1"/>
    <col min="6663" max="6663" width="14.140625" style="1" customWidth="1"/>
    <col min="6664" max="6664" width="14" style="1" customWidth="1"/>
    <col min="6665" max="6665" width="15.42578125" style="1" customWidth="1"/>
    <col min="6666" max="6666" width="9.140625" style="1"/>
    <col min="6667" max="6667" width="10.85546875" style="1" customWidth="1"/>
    <col min="6668" max="6668" width="13.1406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7" width="11.42578125" style="1" customWidth="1"/>
    <col min="6918" max="6918" width="11.28515625" style="1" customWidth="1"/>
    <col min="6919" max="6919" width="14.140625" style="1" customWidth="1"/>
    <col min="6920" max="6920" width="14" style="1" customWidth="1"/>
    <col min="6921" max="6921" width="15.42578125" style="1" customWidth="1"/>
    <col min="6922" max="6922" width="9.140625" style="1"/>
    <col min="6923" max="6923" width="10.85546875" style="1" customWidth="1"/>
    <col min="6924" max="6924" width="13.1406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3" width="11.42578125" style="1" customWidth="1"/>
    <col min="7174" max="7174" width="11.28515625" style="1" customWidth="1"/>
    <col min="7175" max="7175" width="14.140625" style="1" customWidth="1"/>
    <col min="7176" max="7176" width="14" style="1" customWidth="1"/>
    <col min="7177" max="7177" width="15.42578125" style="1" customWidth="1"/>
    <col min="7178" max="7178" width="9.140625" style="1"/>
    <col min="7179" max="7179" width="10.85546875" style="1" customWidth="1"/>
    <col min="7180" max="7180" width="13.1406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29" width="11.42578125" style="1" customWidth="1"/>
    <col min="7430" max="7430" width="11.28515625" style="1" customWidth="1"/>
    <col min="7431" max="7431" width="14.140625" style="1" customWidth="1"/>
    <col min="7432" max="7432" width="14" style="1" customWidth="1"/>
    <col min="7433" max="7433" width="15.42578125" style="1" customWidth="1"/>
    <col min="7434" max="7434" width="9.140625" style="1"/>
    <col min="7435" max="7435" width="10.85546875" style="1" customWidth="1"/>
    <col min="7436" max="7436" width="13.1406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5" width="11.42578125" style="1" customWidth="1"/>
    <col min="7686" max="7686" width="11.28515625" style="1" customWidth="1"/>
    <col min="7687" max="7687" width="14.140625" style="1" customWidth="1"/>
    <col min="7688" max="7688" width="14" style="1" customWidth="1"/>
    <col min="7689" max="7689" width="15.42578125" style="1" customWidth="1"/>
    <col min="7690" max="7690" width="9.140625" style="1"/>
    <col min="7691" max="7691" width="10.85546875" style="1" customWidth="1"/>
    <col min="7692" max="7692" width="13.1406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1" width="11.42578125" style="1" customWidth="1"/>
    <col min="7942" max="7942" width="11.28515625" style="1" customWidth="1"/>
    <col min="7943" max="7943" width="14.140625" style="1" customWidth="1"/>
    <col min="7944" max="7944" width="14" style="1" customWidth="1"/>
    <col min="7945" max="7945" width="15.42578125" style="1" customWidth="1"/>
    <col min="7946" max="7946" width="9.140625" style="1"/>
    <col min="7947" max="7947" width="10.85546875" style="1" customWidth="1"/>
    <col min="7948" max="7948" width="13.1406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7" width="11.42578125" style="1" customWidth="1"/>
    <col min="8198" max="8198" width="11.28515625" style="1" customWidth="1"/>
    <col min="8199" max="8199" width="14.140625" style="1" customWidth="1"/>
    <col min="8200" max="8200" width="14" style="1" customWidth="1"/>
    <col min="8201" max="8201" width="15.42578125" style="1" customWidth="1"/>
    <col min="8202" max="8202" width="9.140625" style="1"/>
    <col min="8203" max="8203" width="10.85546875" style="1" customWidth="1"/>
    <col min="8204" max="8204" width="13.1406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3" width="11.42578125" style="1" customWidth="1"/>
    <col min="8454" max="8454" width="11.28515625" style="1" customWidth="1"/>
    <col min="8455" max="8455" width="14.140625" style="1" customWidth="1"/>
    <col min="8456" max="8456" width="14" style="1" customWidth="1"/>
    <col min="8457" max="8457" width="15.42578125" style="1" customWidth="1"/>
    <col min="8458" max="8458" width="9.140625" style="1"/>
    <col min="8459" max="8459" width="10.85546875" style="1" customWidth="1"/>
    <col min="8460" max="8460" width="13.1406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09" width="11.42578125" style="1" customWidth="1"/>
    <col min="8710" max="8710" width="11.28515625" style="1" customWidth="1"/>
    <col min="8711" max="8711" width="14.140625" style="1" customWidth="1"/>
    <col min="8712" max="8712" width="14" style="1" customWidth="1"/>
    <col min="8713" max="8713" width="15.42578125" style="1" customWidth="1"/>
    <col min="8714" max="8714" width="9.140625" style="1"/>
    <col min="8715" max="8715" width="10.85546875" style="1" customWidth="1"/>
    <col min="8716" max="8716" width="13.1406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5" width="11.42578125" style="1" customWidth="1"/>
    <col min="8966" max="8966" width="11.28515625" style="1" customWidth="1"/>
    <col min="8967" max="8967" width="14.140625" style="1" customWidth="1"/>
    <col min="8968" max="8968" width="14" style="1" customWidth="1"/>
    <col min="8969" max="8969" width="15.42578125" style="1" customWidth="1"/>
    <col min="8970" max="8970" width="9.140625" style="1"/>
    <col min="8971" max="8971" width="10.85546875" style="1" customWidth="1"/>
    <col min="8972" max="8972" width="13.1406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1" width="11.42578125" style="1" customWidth="1"/>
    <col min="9222" max="9222" width="11.28515625" style="1" customWidth="1"/>
    <col min="9223" max="9223" width="14.140625" style="1" customWidth="1"/>
    <col min="9224" max="9224" width="14" style="1" customWidth="1"/>
    <col min="9225" max="9225" width="15.42578125" style="1" customWidth="1"/>
    <col min="9226" max="9226" width="9.140625" style="1"/>
    <col min="9227" max="9227" width="10.85546875" style="1" customWidth="1"/>
    <col min="9228" max="9228" width="13.1406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7" width="11.42578125" style="1" customWidth="1"/>
    <col min="9478" max="9478" width="11.28515625" style="1" customWidth="1"/>
    <col min="9479" max="9479" width="14.140625" style="1" customWidth="1"/>
    <col min="9480" max="9480" width="14" style="1" customWidth="1"/>
    <col min="9481" max="9481" width="15.42578125" style="1" customWidth="1"/>
    <col min="9482" max="9482" width="9.140625" style="1"/>
    <col min="9483" max="9483" width="10.85546875" style="1" customWidth="1"/>
    <col min="9484" max="9484" width="13.1406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3" width="11.42578125" style="1" customWidth="1"/>
    <col min="9734" max="9734" width="11.28515625" style="1" customWidth="1"/>
    <col min="9735" max="9735" width="14.140625" style="1" customWidth="1"/>
    <col min="9736" max="9736" width="14" style="1" customWidth="1"/>
    <col min="9737" max="9737" width="15.42578125" style="1" customWidth="1"/>
    <col min="9738" max="9738" width="9.140625" style="1"/>
    <col min="9739" max="9739" width="10.85546875" style="1" customWidth="1"/>
    <col min="9740" max="9740" width="13.1406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89" width="11.42578125" style="1" customWidth="1"/>
    <col min="9990" max="9990" width="11.28515625" style="1" customWidth="1"/>
    <col min="9991" max="9991" width="14.140625" style="1" customWidth="1"/>
    <col min="9992" max="9992" width="14" style="1" customWidth="1"/>
    <col min="9993" max="9993" width="15.42578125" style="1" customWidth="1"/>
    <col min="9994" max="9994" width="9.140625" style="1"/>
    <col min="9995" max="9995" width="10.85546875" style="1" customWidth="1"/>
    <col min="9996" max="9996" width="13.1406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5" width="11.42578125" style="1" customWidth="1"/>
    <col min="10246" max="10246" width="11.28515625" style="1" customWidth="1"/>
    <col min="10247" max="10247" width="14.140625" style="1" customWidth="1"/>
    <col min="10248" max="10248" width="14" style="1" customWidth="1"/>
    <col min="10249" max="10249" width="15.42578125" style="1" customWidth="1"/>
    <col min="10250" max="10250" width="9.140625" style="1"/>
    <col min="10251" max="10251" width="10.85546875" style="1" customWidth="1"/>
    <col min="10252" max="10252" width="13.1406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1" width="11.42578125" style="1" customWidth="1"/>
    <col min="10502" max="10502" width="11.28515625" style="1" customWidth="1"/>
    <col min="10503" max="10503" width="14.140625" style="1" customWidth="1"/>
    <col min="10504" max="10504" width="14" style="1" customWidth="1"/>
    <col min="10505" max="10505" width="15.42578125" style="1" customWidth="1"/>
    <col min="10506" max="10506" width="9.140625" style="1"/>
    <col min="10507" max="10507" width="10.85546875" style="1" customWidth="1"/>
    <col min="10508" max="10508" width="13.1406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7" width="11.42578125" style="1" customWidth="1"/>
    <col min="10758" max="10758" width="11.28515625" style="1" customWidth="1"/>
    <col min="10759" max="10759" width="14.140625" style="1" customWidth="1"/>
    <col min="10760" max="10760" width="14" style="1" customWidth="1"/>
    <col min="10761" max="10761" width="15.42578125" style="1" customWidth="1"/>
    <col min="10762" max="10762" width="9.140625" style="1"/>
    <col min="10763" max="10763" width="10.85546875" style="1" customWidth="1"/>
    <col min="10764" max="10764" width="13.1406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3" width="11.42578125" style="1" customWidth="1"/>
    <col min="11014" max="11014" width="11.28515625" style="1" customWidth="1"/>
    <col min="11015" max="11015" width="14.140625" style="1" customWidth="1"/>
    <col min="11016" max="11016" width="14" style="1" customWidth="1"/>
    <col min="11017" max="11017" width="15.42578125" style="1" customWidth="1"/>
    <col min="11018" max="11018" width="9.140625" style="1"/>
    <col min="11019" max="11019" width="10.85546875" style="1" customWidth="1"/>
    <col min="11020" max="11020" width="13.1406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69" width="11.42578125" style="1" customWidth="1"/>
    <col min="11270" max="11270" width="11.28515625" style="1" customWidth="1"/>
    <col min="11271" max="11271" width="14.140625" style="1" customWidth="1"/>
    <col min="11272" max="11272" width="14" style="1" customWidth="1"/>
    <col min="11273" max="11273" width="15.42578125" style="1" customWidth="1"/>
    <col min="11274" max="11274" width="9.140625" style="1"/>
    <col min="11275" max="11275" width="10.85546875" style="1" customWidth="1"/>
    <col min="11276" max="11276" width="13.1406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5" width="11.42578125" style="1" customWidth="1"/>
    <col min="11526" max="11526" width="11.28515625" style="1" customWidth="1"/>
    <col min="11527" max="11527" width="14.140625" style="1" customWidth="1"/>
    <col min="11528" max="11528" width="14" style="1" customWidth="1"/>
    <col min="11529" max="11529" width="15.42578125" style="1" customWidth="1"/>
    <col min="11530" max="11530" width="9.140625" style="1"/>
    <col min="11531" max="11531" width="10.85546875" style="1" customWidth="1"/>
    <col min="11532" max="11532" width="13.1406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1" width="11.42578125" style="1" customWidth="1"/>
    <col min="11782" max="11782" width="11.28515625" style="1" customWidth="1"/>
    <col min="11783" max="11783" width="14.140625" style="1" customWidth="1"/>
    <col min="11784" max="11784" width="14" style="1" customWidth="1"/>
    <col min="11785" max="11785" width="15.42578125" style="1" customWidth="1"/>
    <col min="11786" max="11786" width="9.140625" style="1"/>
    <col min="11787" max="11787" width="10.85546875" style="1" customWidth="1"/>
    <col min="11788" max="11788" width="13.1406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7" width="11.42578125" style="1" customWidth="1"/>
    <col min="12038" max="12038" width="11.28515625" style="1" customWidth="1"/>
    <col min="12039" max="12039" width="14.140625" style="1" customWidth="1"/>
    <col min="12040" max="12040" width="14" style="1" customWidth="1"/>
    <col min="12041" max="12041" width="15.42578125" style="1" customWidth="1"/>
    <col min="12042" max="12042" width="9.140625" style="1"/>
    <col min="12043" max="12043" width="10.85546875" style="1" customWidth="1"/>
    <col min="12044" max="12044" width="13.1406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3" width="11.42578125" style="1" customWidth="1"/>
    <col min="12294" max="12294" width="11.28515625" style="1" customWidth="1"/>
    <col min="12295" max="12295" width="14.140625" style="1" customWidth="1"/>
    <col min="12296" max="12296" width="14" style="1" customWidth="1"/>
    <col min="12297" max="12297" width="15.42578125" style="1" customWidth="1"/>
    <col min="12298" max="12298" width="9.140625" style="1"/>
    <col min="12299" max="12299" width="10.85546875" style="1" customWidth="1"/>
    <col min="12300" max="12300" width="13.1406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49" width="11.42578125" style="1" customWidth="1"/>
    <col min="12550" max="12550" width="11.28515625" style="1" customWidth="1"/>
    <col min="12551" max="12551" width="14.140625" style="1" customWidth="1"/>
    <col min="12552" max="12552" width="14" style="1" customWidth="1"/>
    <col min="12553" max="12553" width="15.42578125" style="1" customWidth="1"/>
    <col min="12554" max="12554" width="9.140625" style="1"/>
    <col min="12555" max="12555" width="10.85546875" style="1" customWidth="1"/>
    <col min="12556" max="12556" width="13.1406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5" width="11.42578125" style="1" customWidth="1"/>
    <col min="12806" max="12806" width="11.28515625" style="1" customWidth="1"/>
    <col min="12807" max="12807" width="14.140625" style="1" customWidth="1"/>
    <col min="12808" max="12808" width="14" style="1" customWidth="1"/>
    <col min="12809" max="12809" width="15.42578125" style="1" customWidth="1"/>
    <col min="12810" max="12810" width="9.140625" style="1"/>
    <col min="12811" max="12811" width="10.85546875" style="1" customWidth="1"/>
    <col min="12812" max="12812" width="13.1406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1" width="11.42578125" style="1" customWidth="1"/>
    <col min="13062" max="13062" width="11.28515625" style="1" customWidth="1"/>
    <col min="13063" max="13063" width="14.140625" style="1" customWidth="1"/>
    <col min="13064" max="13064" width="14" style="1" customWidth="1"/>
    <col min="13065" max="13065" width="15.42578125" style="1" customWidth="1"/>
    <col min="13066" max="13066" width="9.140625" style="1"/>
    <col min="13067" max="13067" width="10.85546875" style="1" customWidth="1"/>
    <col min="13068" max="13068" width="13.1406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7" width="11.42578125" style="1" customWidth="1"/>
    <col min="13318" max="13318" width="11.28515625" style="1" customWidth="1"/>
    <col min="13319" max="13319" width="14.140625" style="1" customWidth="1"/>
    <col min="13320" max="13320" width="14" style="1" customWidth="1"/>
    <col min="13321" max="13321" width="15.42578125" style="1" customWidth="1"/>
    <col min="13322" max="13322" width="9.140625" style="1"/>
    <col min="13323" max="13323" width="10.85546875" style="1" customWidth="1"/>
    <col min="13324" max="13324" width="13.1406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3" width="11.42578125" style="1" customWidth="1"/>
    <col min="13574" max="13574" width="11.28515625" style="1" customWidth="1"/>
    <col min="13575" max="13575" width="14.140625" style="1" customWidth="1"/>
    <col min="13576" max="13576" width="14" style="1" customWidth="1"/>
    <col min="13577" max="13577" width="15.42578125" style="1" customWidth="1"/>
    <col min="13578" max="13578" width="9.140625" style="1"/>
    <col min="13579" max="13579" width="10.85546875" style="1" customWidth="1"/>
    <col min="13580" max="13580" width="13.1406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29" width="11.42578125" style="1" customWidth="1"/>
    <col min="13830" max="13830" width="11.28515625" style="1" customWidth="1"/>
    <col min="13831" max="13831" width="14.140625" style="1" customWidth="1"/>
    <col min="13832" max="13832" width="14" style="1" customWidth="1"/>
    <col min="13833" max="13833" width="15.42578125" style="1" customWidth="1"/>
    <col min="13834" max="13834" width="9.140625" style="1"/>
    <col min="13835" max="13835" width="10.85546875" style="1" customWidth="1"/>
    <col min="13836" max="13836" width="13.1406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5" width="11.42578125" style="1" customWidth="1"/>
    <col min="14086" max="14086" width="11.28515625" style="1" customWidth="1"/>
    <col min="14087" max="14087" width="14.140625" style="1" customWidth="1"/>
    <col min="14088" max="14088" width="14" style="1" customWidth="1"/>
    <col min="14089" max="14089" width="15.42578125" style="1" customWidth="1"/>
    <col min="14090" max="14090" width="9.140625" style="1"/>
    <col min="14091" max="14091" width="10.85546875" style="1" customWidth="1"/>
    <col min="14092" max="14092" width="13.1406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1" width="11.42578125" style="1" customWidth="1"/>
    <col min="14342" max="14342" width="11.28515625" style="1" customWidth="1"/>
    <col min="14343" max="14343" width="14.140625" style="1" customWidth="1"/>
    <col min="14344" max="14344" width="14" style="1" customWidth="1"/>
    <col min="14345" max="14345" width="15.42578125" style="1" customWidth="1"/>
    <col min="14346" max="14346" width="9.140625" style="1"/>
    <col min="14347" max="14347" width="10.85546875" style="1" customWidth="1"/>
    <col min="14348" max="14348" width="13.1406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7" width="11.42578125" style="1" customWidth="1"/>
    <col min="14598" max="14598" width="11.28515625" style="1" customWidth="1"/>
    <col min="14599" max="14599" width="14.140625" style="1" customWidth="1"/>
    <col min="14600" max="14600" width="14" style="1" customWidth="1"/>
    <col min="14601" max="14601" width="15.42578125" style="1" customWidth="1"/>
    <col min="14602" max="14602" width="9.140625" style="1"/>
    <col min="14603" max="14603" width="10.85546875" style="1" customWidth="1"/>
    <col min="14604" max="14604" width="13.1406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3" width="11.42578125" style="1" customWidth="1"/>
    <col min="14854" max="14854" width="11.28515625" style="1" customWidth="1"/>
    <col min="14855" max="14855" width="14.140625" style="1" customWidth="1"/>
    <col min="14856" max="14856" width="14" style="1" customWidth="1"/>
    <col min="14857" max="14857" width="15.42578125" style="1" customWidth="1"/>
    <col min="14858" max="14858" width="9.140625" style="1"/>
    <col min="14859" max="14859" width="10.85546875" style="1" customWidth="1"/>
    <col min="14860" max="14860" width="13.1406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09" width="11.42578125" style="1" customWidth="1"/>
    <col min="15110" max="15110" width="11.28515625" style="1" customWidth="1"/>
    <col min="15111" max="15111" width="14.140625" style="1" customWidth="1"/>
    <col min="15112" max="15112" width="14" style="1" customWidth="1"/>
    <col min="15113" max="15113" width="15.42578125" style="1" customWidth="1"/>
    <col min="15114" max="15114" width="9.140625" style="1"/>
    <col min="15115" max="15115" width="10.85546875" style="1" customWidth="1"/>
    <col min="15116" max="15116" width="13.1406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5" width="11.42578125" style="1" customWidth="1"/>
    <col min="15366" max="15366" width="11.28515625" style="1" customWidth="1"/>
    <col min="15367" max="15367" width="14.140625" style="1" customWidth="1"/>
    <col min="15368" max="15368" width="14" style="1" customWidth="1"/>
    <col min="15369" max="15369" width="15.42578125" style="1" customWidth="1"/>
    <col min="15370" max="15370" width="9.140625" style="1"/>
    <col min="15371" max="15371" width="10.85546875" style="1" customWidth="1"/>
    <col min="15372" max="15372" width="13.1406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1" width="11.42578125" style="1" customWidth="1"/>
    <col min="15622" max="15622" width="11.28515625" style="1" customWidth="1"/>
    <col min="15623" max="15623" width="14.140625" style="1" customWidth="1"/>
    <col min="15624" max="15624" width="14" style="1" customWidth="1"/>
    <col min="15625" max="15625" width="15.42578125" style="1" customWidth="1"/>
    <col min="15626" max="15626" width="9.140625" style="1"/>
    <col min="15627" max="15627" width="10.85546875" style="1" customWidth="1"/>
    <col min="15628" max="15628" width="13.1406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7" width="11.42578125" style="1" customWidth="1"/>
    <col min="15878" max="15878" width="11.28515625" style="1" customWidth="1"/>
    <col min="15879" max="15879" width="14.140625" style="1" customWidth="1"/>
    <col min="15880" max="15880" width="14" style="1" customWidth="1"/>
    <col min="15881" max="15881" width="15.42578125" style="1" customWidth="1"/>
    <col min="15882" max="15882" width="9.140625" style="1"/>
    <col min="15883" max="15883" width="10.85546875" style="1" customWidth="1"/>
    <col min="15884" max="15884" width="13.1406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3" width="11.42578125" style="1" customWidth="1"/>
    <col min="16134" max="16134" width="11.28515625" style="1" customWidth="1"/>
    <col min="16135" max="16135" width="14.140625" style="1" customWidth="1"/>
    <col min="16136" max="16136" width="14" style="1" customWidth="1"/>
    <col min="16137" max="16137" width="15.42578125" style="1" customWidth="1"/>
    <col min="16138" max="16138" width="9.140625" style="1"/>
    <col min="16139" max="16139" width="10.85546875" style="1" customWidth="1"/>
    <col min="16140" max="16140" width="13.140625" style="1" customWidth="1"/>
    <col min="16141" max="16384" width="9.140625" style="1"/>
  </cols>
  <sheetData>
    <row r="1" spans="1:12">
      <c r="A1" s="1" t="s">
        <v>37</v>
      </c>
      <c r="B1" s="17" t="s">
        <v>0</v>
      </c>
      <c r="C1" s="18" t="s">
        <v>1</v>
      </c>
      <c r="D1" s="21" t="s">
        <v>2</v>
      </c>
      <c r="E1" s="8"/>
      <c r="F1" s="9"/>
      <c r="G1" s="11" t="s">
        <v>3</v>
      </c>
      <c r="H1" s="9"/>
      <c r="I1" s="9"/>
      <c r="J1" s="9"/>
      <c r="K1" s="10"/>
      <c r="L1" s="12" t="s">
        <v>4</v>
      </c>
    </row>
    <row r="2" spans="1:12">
      <c r="B2" s="19"/>
      <c r="C2" s="20"/>
      <c r="D2" s="22"/>
      <c r="E2" s="15"/>
      <c r="F2" s="15"/>
      <c r="G2" s="15"/>
      <c r="H2" s="15"/>
      <c r="I2" s="15"/>
      <c r="J2" s="15"/>
      <c r="K2" s="16"/>
      <c r="L2" s="13"/>
    </row>
    <row r="4" spans="1:12">
      <c r="A4" s="1" t="s">
        <v>5</v>
      </c>
      <c r="B4" s="1">
        <v>8000</v>
      </c>
      <c r="C4" s="1">
        <v>2500</v>
      </c>
      <c r="D4" s="1">
        <f>+C4+B4</f>
        <v>10500</v>
      </c>
    </row>
    <row r="5" spans="1:12">
      <c r="A5" s="1" t="s">
        <v>6</v>
      </c>
      <c r="B5" s="1">
        <v>500</v>
      </c>
      <c r="C5" s="1">
        <v>400</v>
      </c>
      <c r="D5" s="1">
        <f>+C5+B5</f>
        <v>900</v>
      </c>
    </row>
    <row r="6" spans="1:12">
      <c r="A6" s="1" t="s">
        <v>7</v>
      </c>
      <c r="B6" s="1">
        <v>1200</v>
      </c>
      <c r="C6" s="1">
        <v>1000</v>
      </c>
      <c r="D6" s="1">
        <f>+C6+B6</f>
        <v>2200</v>
      </c>
    </row>
    <row r="7" spans="1:12">
      <c r="A7" s="6" t="s">
        <v>8</v>
      </c>
    </row>
    <row r="8" spans="1:12">
      <c r="A8" s="3" t="s">
        <v>28</v>
      </c>
      <c r="B8" s="1">
        <v>3000</v>
      </c>
      <c r="D8" s="1">
        <f>+C8+B8</f>
        <v>3000</v>
      </c>
    </row>
    <row r="9" spans="1:12" ht="13.5" thickBot="1">
      <c r="A9" s="1" t="s">
        <v>10</v>
      </c>
      <c r="B9" s="4">
        <f>SUM(B4:B8)</f>
        <v>12700</v>
      </c>
      <c r="C9" s="4">
        <f>SUM(C4:C8)</f>
        <v>3900</v>
      </c>
      <c r="D9" s="4">
        <f>+C9+B9</f>
        <v>16600</v>
      </c>
      <c r="E9" s="4"/>
      <c r="F9" s="4"/>
      <c r="G9" s="4"/>
      <c r="H9" s="4"/>
      <c r="I9" s="4"/>
      <c r="J9" s="4"/>
      <c r="K9" s="4"/>
      <c r="L9" s="4"/>
    </row>
    <row r="10" spans="1:12" ht="13.5" thickTop="1"/>
    <row r="11" spans="1:12">
      <c r="A11" s="1" t="s">
        <v>11</v>
      </c>
      <c r="B11" s="1">
        <f>+B18-SUM(B12:B17)</f>
        <v>8800</v>
      </c>
      <c r="C11" s="1">
        <f>+C18-SUM(C12:C17)</f>
        <v>800</v>
      </c>
      <c r="D11" s="1">
        <f>+C11+B11</f>
        <v>9600</v>
      </c>
    </row>
    <row r="12" spans="1:12">
      <c r="A12" s="1" t="s">
        <v>12</v>
      </c>
      <c r="B12" s="1">
        <v>1500</v>
      </c>
      <c r="C12" s="1">
        <v>500</v>
      </c>
      <c r="D12" s="1">
        <f>+C12+B12</f>
        <v>2000</v>
      </c>
    </row>
    <row r="13" spans="1:12" s="6" customFormat="1">
      <c r="A13" s="5" t="s">
        <v>13</v>
      </c>
      <c r="E13" s="7"/>
      <c r="L13" s="1"/>
    </row>
    <row r="14" spans="1:12" s="6" customFormat="1">
      <c r="A14" s="6" t="s">
        <v>14</v>
      </c>
      <c r="K14" s="7"/>
      <c r="L14" s="1"/>
    </row>
    <row r="15" spans="1:12">
      <c r="A15" s="1" t="s">
        <v>15</v>
      </c>
      <c r="B15" s="1">
        <v>1500</v>
      </c>
      <c r="C15" s="1">
        <v>1000</v>
      </c>
      <c r="D15" s="1">
        <f>+C15+B15</f>
        <v>2500</v>
      </c>
    </row>
    <row r="16" spans="1:12">
      <c r="A16" s="1" t="s">
        <v>16</v>
      </c>
      <c r="B16" s="1">
        <v>600</v>
      </c>
      <c r="C16" s="1">
        <v>1400</v>
      </c>
      <c r="D16" s="1">
        <f>+C16+B16</f>
        <v>2000</v>
      </c>
    </row>
    <row r="17" spans="1:12">
      <c r="A17" s="1" t="s">
        <v>17</v>
      </c>
      <c r="B17" s="1">
        <v>300</v>
      </c>
      <c r="C17" s="1">
        <v>200</v>
      </c>
      <c r="D17" s="1">
        <f>+C17+B17</f>
        <v>500</v>
      </c>
    </row>
    <row r="18" spans="1:12" ht="13.5" thickBot="1">
      <c r="A18" s="1" t="s">
        <v>18</v>
      </c>
      <c r="B18" s="4">
        <f>+B9</f>
        <v>12700</v>
      </c>
      <c r="C18" s="4">
        <f>+C9</f>
        <v>3900</v>
      </c>
      <c r="D18" s="4">
        <f>+C18+B18</f>
        <v>16600</v>
      </c>
      <c r="E18" s="4"/>
      <c r="F18" s="4"/>
      <c r="G18" s="4"/>
      <c r="H18" s="4"/>
      <c r="I18" s="4"/>
      <c r="J18" s="4"/>
      <c r="K18" s="4"/>
      <c r="L18" s="4"/>
    </row>
    <row r="19" spans="1:12" ht="13.5" thickTop="1"/>
    <row r="20" spans="1:12">
      <c r="A20" s="1" t="s">
        <v>19</v>
      </c>
      <c r="B20" s="1">
        <v>7000</v>
      </c>
      <c r="C20" s="1">
        <v>5000</v>
      </c>
      <c r="D20" s="1">
        <f t="shared" ref="D20:D25" si="0">+C20+B20</f>
        <v>12000</v>
      </c>
    </row>
    <row r="21" spans="1:12">
      <c r="A21" s="3" t="s">
        <v>20</v>
      </c>
      <c r="B21" s="1">
        <v>0</v>
      </c>
      <c r="D21" s="1">
        <f t="shared" si="0"/>
        <v>0</v>
      </c>
    </row>
    <row r="22" spans="1:12">
      <c r="A22" s="3" t="s">
        <v>29</v>
      </c>
      <c r="B22" s="1">
        <f>-B20-B21-B25+B27-B24-B23</f>
        <v>-5800</v>
      </c>
      <c r="C22" s="1">
        <f>-C20-C21-C25+C27-C24-C23</f>
        <v>-4560</v>
      </c>
      <c r="D22" s="1">
        <f t="shared" si="0"/>
        <v>-10360</v>
      </c>
    </row>
    <row r="23" spans="1:12">
      <c r="A23" s="2" t="s">
        <v>40</v>
      </c>
      <c r="B23" s="1">
        <v>-600</v>
      </c>
      <c r="C23" s="1">
        <v>-40</v>
      </c>
      <c r="D23" s="1">
        <f t="shared" si="0"/>
        <v>-640</v>
      </c>
    </row>
    <row r="24" spans="1:12">
      <c r="A24" s="2" t="s">
        <v>26</v>
      </c>
      <c r="B24" s="1">
        <v>0</v>
      </c>
      <c r="C24" s="1">
        <v>0</v>
      </c>
      <c r="D24" s="1">
        <f t="shared" si="0"/>
        <v>0</v>
      </c>
    </row>
    <row r="25" spans="1:12">
      <c r="A25" s="1" t="s">
        <v>23</v>
      </c>
      <c r="B25" s="1">
        <f>-B27</f>
        <v>-300</v>
      </c>
      <c r="C25" s="1">
        <f>-C27</f>
        <v>-200</v>
      </c>
      <c r="D25" s="1">
        <f t="shared" si="0"/>
        <v>-500</v>
      </c>
    </row>
    <row r="26" spans="1:12">
      <c r="A26" s="6" t="s">
        <v>14</v>
      </c>
    </row>
    <row r="27" spans="1:12" ht="13.5" thickBot="1">
      <c r="A27" s="1" t="s">
        <v>24</v>
      </c>
      <c r="B27" s="4">
        <f>+B17</f>
        <v>300</v>
      </c>
      <c r="C27" s="4">
        <f>+C17</f>
        <v>200</v>
      </c>
      <c r="D27" s="4">
        <f>+C27+B27</f>
        <v>500</v>
      </c>
      <c r="E27" s="4"/>
      <c r="F27" s="4"/>
      <c r="G27" s="4"/>
      <c r="H27" s="4"/>
      <c r="I27" s="4"/>
      <c r="J27" s="4"/>
      <c r="K27" s="4"/>
      <c r="L27" s="4"/>
    </row>
    <row r="28" spans="1:12" ht="13.5" thickTop="1"/>
    <row r="29" spans="1:12">
      <c r="B29" s="1">
        <f>SUM(B20:B26)</f>
        <v>300</v>
      </c>
      <c r="C29" s="1">
        <f>SUM(C20:C26)</f>
        <v>200</v>
      </c>
      <c r="D29" s="1">
        <f>SUM(D20:D26)</f>
        <v>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8"/>
  <sheetViews>
    <sheetView topLeftCell="A15" workbookViewId="0">
      <selection activeCell="A29" sqref="A29:XFD59"/>
    </sheetView>
  </sheetViews>
  <sheetFormatPr defaultRowHeight="12.75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1.42578125" style="1" customWidth="1"/>
    <col min="6" max="6" width="11.7109375" style="1" customWidth="1"/>
    <col min="7" max="7" width="11.28515625" style="1" customWidth="1"/>
    <col min="8" max="9" width="9.140625" style="1"/>
    <col min="10" max="10" width="10.85546875" style="1" customWidth="1"/>
    <col min="11" max="11" width="13.140625" style="1" customWidth="1"/>
    <col min="12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1" width="11.42578125" style="1" customWidth="1"/>
    <col min="262" max="262" width="11.7109375" style="1" customWidth="1"/>
    <col min="263" max="263" width="11.28515625" style="1" customWidth="1"/>
    <col min="264" max="265" width="9.140625" style="1"/>
    <col min="266" max="266" width="10.85546875" style="1" customWidth="1"/>
    <col min="267" max="267" width="13.140625" style="1" customWidth="1"/>
    <col min="268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7" width="11.42578125" style="1" customWidth="1"/>
    <col min="518" max="518" width="11.7109375" style="1" customWidth="1"/>
    <col min="519" max="519" width="11.28515625" style="1" customWidth="1"/>
    <col min="520" max="521" width="9.140625" style="1"/>
    <col min="522" max="522" width="10.85546875" style="1" customWidth="1"/>
    <col min="523" max="523" width="13.140625" style="1" customWidth="1"/>
    <col min="524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3" width="11.42578125" style="1" customWidth="1"/>
    <col min="774" max="774" width="11.7109375" style="1" customWidth="1"/>
    <col min="775" max="775" width="11.28515625" style="1" customWidth="1"/>
    <col min="776" max="777" width="9.140625" style="1"/>
    <col min="778" max="778" width="10.85546875" style="1" customWidth="1"/>
    <col min="779" max="779" width="13.140625" style="1" customWidth="1"/>
    <col min="780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29" width="11.42578125" style="1" customWidth="1"/>
    <col min="1030" max="1030" width="11.7109375" style="1" customWidth="1"/>
    <col min="1031" max="1031" width="11.28515625" style="1" customWidth="1"/>
    <col min="1032" max="1033" width="9.140625" style="1"/>
    <col min="1034" max="1034" width="10.85546875" style="1" customWidth="1"/>
    <col min="1035" max="1035" width="13.140625" style="1" customWidth="1"/>
    <col min="1036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5" width="11.42578125" style="1" customWidth="1"/>
    <col min="1286" max="1286" width="11.7109375" style="1" customWidth="1"/>
    <col min="1287" max="1287" width="11.28515625" style="1" customWidth="1"/>
    <col min="1288" max="1289" width="9.140625" style="1"/>
    <col min="1290" max="1290" width="10.85546875" style="1" customWidth="1"/>
    <col min="1291" max="1291" width="13.140625" style="1" customWidth="1"/>
    <col min="1292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1" width="11.42578125" style="1" customWidth="1"/>
    <col min="1542" max="1542" width="11.7109375" style="1" customWidth="1"/>
    <col min="1543" max="1543" width="11.28515625" style="1" customWidth="1"/>
    <col min="1544" max="1545" width="9.140625" style="1"/>
    <col min="1546" max="1546" width="10.85546875" style="1" customWidth="1"/>
    <col min="1547" max="1547" width="13.140625" style="1" customWidth="1"/>
    <col min="1548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7" width="11.42578125" style="1" customWidth="1"/>
    <col min="1798" max="1798" width="11.7109375" style="1" customWidth="1"/>
    <col min="1799" max="1799" width="11.28515625" style="1" customWidth="1"/>
    <col min="1800" max="1801" width="9.140625" style="1"/>
    <col min="1802" max="1802" width="10.85546875" style="1" customWidth="1"/>
    <col min="1803" max="1803" width="13.140625" style="1" customWidth="1"/>
    <col min="1804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3" width="11.42578125" style="1" customWidth="1"/>
    <col min="2054" max="2054" width="11.7109375" style="1" customWidth="1"/>
    <col min="2055" max="2055" width="11.28515625" style="1" customWidth="1"/>
    <col min="2056" max="2057" width="9.140625" style="1"/>
    <col min="2058" max="2058" width="10.85546875" style="1" customWidth="1"/>
    <col min="2059" max="2059" width="13.140625" style="1" customWidth="1"/>
    <col min="2060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09" width="11.42578125" style="1" customWidth="1"/>
    <col min="2310" max="2310" width="11.7109375" style="1" customWidth="1"/>
    <col min="2311" max="2311" width="11.28515625" style="1" customWidth="1"/>
    <col min="2312" max="2313" width="9.140625" style="1"/>
    <col min="2314" max="2314" width="10.85546875" style="1" customWidth="1"/>
    <col min="2315" max="2315" width="13.140625" style="1" customWidth="1"/>
    <col min="2316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5" width="11.42578125" style="1" customWidth="1"/>
    <col min="2566" max="2566" width="11.7109375" style="1" customWidth="1"/>
    <col min="2567" max="2567" width="11.28515625" style="1" customWidth="1"/>
    <col min="2568" max="2569" width="9.140625" style="1"/>
    <col min="2570" max="2570" width="10.85546875" style="1" customWidth="1"/>
    <col min="2571" max="2571" width="13.140625" style="1" customWidth="1"/>
    <col min="2572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1" width="11.42578125" style="1" customWidth="1"/>
    <col min="2822" max="2822" width="11.7109375" style="1" customWidth="1"/>
    <col min="2823" max="2823" width="11.28515625" style="1" customWidth="1"/>
    <col min="2824" max="2825" width="9.140625" style="1"/>
    <col min="2826" max="2826" width="10.85546875" style="1" customWidth="1"/>
    <col min="2827" max="2827" width="13.140625" style="1" customWidth="1"/>
    <col min="2828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7" width="11.42578125" style="1" customWidth="1"/>
    <col min="3078" max="3078" width="11.7109375" style="1" customWidth="1"/>
    <col min="3079" max="3079" width="11.28515625" style="1" customWidth="1"/>
    <col min="3080" max="3081" width="9.140625" style="1"/>
    <col min="3082" max="3082" width="10.85546875" style="1" customWidth="1"/>
    <col min="3083" max="3083" width="13.140625" style="1" customWidth="1"/>
    <col min="3084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3" width="11.42578125" style="1" customWidth="1"/>
    <col min="3334" max="3334" width="11.7109375" style="1" customWidth="1"/>
    <col min="3335" max="3335" width="11.28515625" style="1" customWidth="1"/>
    <col min="3336" max="3337" width="9.140625" style="1"/>
    <col min="3338" max="3338" width="10.85546875" style="1" customWidth="1"/>
    <col min="3339" max="3339" width="13.140625" style="1" customWidth="1"/>
    <col min="3340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89" width="11.42578125" style="1" customWidth="1"/>
    <col min="3590" max="3590" width="11.7109375" style="1" customWidth="1"/>
    <col min="3591" max="3591" width="11.28515625" style="1" customWidth="1"/>
    <col min="3592" max="3593" width="9.140625" style="1"/>
    <col min="3594" max="3594" width="10.85546875" style="1" customWidth="1"/>
    <col min="3595" max="3595" width="13.140625" style="1" customWidth="1"/>
    <col min="3596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5" width="11.42578125" style="1" customWidth="1"/>
    <col min="3846" max="3846" width="11.7109375" style="1" customWidth="1"/>
    <col min="3847" max="3847" width="11.28515625" style="1" customWidth="1"/>
    <col min="3848" max="3849" width="9.140625" style="1"/>
    <col min="3850" max="3850" width="10.85546875" style="1" customWidth="1"/>
    <col min="3851" max="3851" width="13.140625" style="1" customWidth="1"/>
    <col min="3852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1" width="11.42578125" style="1" customWidth="1"/>
    <col min="4102" max="4102" width="11.7109375" style="1" customWidth="1"/>
    <col min="4103" max="4103" width="11.28515625" style="1" customWidth="1"/>
    <col min="4104" max="4105" width="9.140625" style="1"/>
    <col min="4106" max="4106" width="10.85546875" style="1" customWidth="1"/>
    <col min="4107" max="4107" width="13.140625" style="1" customWidth="1"/>
    <col min="4108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7" width="11.42578125" style="1" customWidth="1"/>
    <col min="4358" max="4358" width="11.7109375" style="1" customWidth="1"/>
    <col min="4359" max="4359" width="11.28515625" style="1" customWidth="1"/>
    <col min="4360" max="4361" width="9.140625" style="1"/>
    <col min="4362" max="4362" width="10.85546875" style="1" customWidth="1"/>
    <col min="4363" max="4363" width="13.140625" style="1" customWidth="1"/>
    <col min="4364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3" width="11.42578125" style="1" customWidth="1"/>
    <col min="4614" max="4614" width="11.7109375" style="1" customWidth="1"/>
    <col min="4615" max="4615" width="11.28515625" style="1" customWidth="1"/>
    <col min="4616" max="4617" width="9.140625" style="1"/>
    <col min="4618" max="4618" width="10.85546875" style="1" customWidth="1"/>
    <col min="4619" max="4619" width="13.140625" style="1" customWidth="1"/>
    <col min="4620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69" width="11.42578125" style="1" customWidth="1"/>
    <col min="4870" max="4870" width="11.7109375" style="1" customWidth="1"/>
    <col min="4871" max="4871" width="11.28515625" style="1" customWidth="1"/>
    <col min="4872" max="4873" width="9.140625" style="1"/>
    <col min="4874" max="4874" width="10.85546875" style="1" customWidth="1"/>
    <col min="4875" max="4875" width="13.140625" style="1" customWidth="1"/>
    <col min="4876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5" width="11.42578125" style="1" customWidth="1"/>
    <col min="5126" max="5126" width="11.7109375" style="1" customWidth="1"/>
    <col min="5127" max="5127" width="11.28515625" style="1" customWidth="1"/>
    <col min="5128" max="5129" width="9.140625" style="1"/>
    <col min="5130" max="5130" width="10.85546875" style="1" customWidth="1"/>
    <col min="5131" max="5131" width="13.140625" style="1" customWidth="1"/>
    <col min="5132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1" width="11.42578125" style="1" customWidth="1"/>
    <col min="5382" max="5382" width="11.7109375" style="1" customWidth="1"/>
    <col min="5383" max="5383" width="11.28515625" style="1" customWidth="1"/>
    <col min="5384" max="5385" width="9.140625" style="1"/>
    <col min="5386" max="5386" width="10.85546875" style="1" customWidth="1"/>
    <col min="5387" max="5387" width="13.140625" style="1" customWidth="1"/>
    <col min="5388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7" width="11.42578125" style="1" customWidth="1"/>
    <col min="5638" max="5638" width="11.7109375" style="1" customWidth="1"/>
    <col min="5639" max="5639" width="11.28515625" style="1" customWidth="1"/>
    <col min="5640" max="5641" width="9.140625" style="1"/>
    <col min="5642" max="5642" width="10.85546875" style="1" customWidth="1"/>
    <col min="5643" max="5643" width="13.140625" style="1" customWidth="1"/>
    <col min="5644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3" width="11.42578125" style="1" customWidth="1"/>
    <col min="5894" max="5894" width="11.7109375" style="1" customWidth="1"/>
    <col min="5895" max="5895" width="11.28515625" style="1" customWidth="1"/>
    <col min="5896" max="5897" width="9.140625" style="1"/>
    <col min="5898" max="5898" width="10.85546875" style="1" customWidth="1"/>
    <col min="5899" max="5899" width="13.140625" style="1" customWidth="1"/>
    <col min="5900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49" width="11.42578125" style="1" customWidth="1"/>
    <col min="6150" max="6150" width="11.7109375" style="1" customWidth="1"/>
    <col min="6151" max="6151" width="11.28515625" style="1" customWidth="1"/>
    <col min="6152" max="6153" width="9.140625" style="1"/>
    <col min="6154" max="6154" width="10.85546875" style="1" customWidth="1"/>
    <col min="6155" max="6155" width="13.140625" style="1" customWidth="1"/>
    <col min="6156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5" width="11.42578125" style="1" customWidth="1"/>
    <col min="6406" max="6406" width="11.7109375" style="1" customWidth="1"/>
    <col min="6407" max="6407" width="11.28515625" style="1" customWidth="1"/>
    <col min="6408" max="6409" width="9.140625" style="1"/>
    <col min="6410" max="6410" width="10.85546875" style="1" customWidth="1"/>
    <col min="6411" max="6411" width="13.140625" style="1" customWidth="1"/>
    <col min="6412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1" width="11.42578125" style="1" customWidth="1"/>
    <col min="6662" max="6662" width="11.7109375" style="1" customWidth="1"/>
    <col min="6663" max="6663" width="11.28515625" style="1" customWidth="1"/>
    <col min="6664" max="6665" width="9.140625" style="1"/>
    <col min="6666" max="6666" width="10.85546875" style="1" customWidth="1"/>
    <col min="6667" max="6667" width="13.140625" style="1" customWidth="1"/>
    <col min="6668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7" width="11.42578125" style="1" customWidth="1"/>
    <col min="6918" max="6918" width="11.7109375" style="1" customWidth="1"/>
    <col min="6919" max="6919" width="11.28515625" style="1" customWidth="1"/>
    <col min="6920" max="6921" width="9.140625" style="1"/>
    <col min="6922" max="6922" width="10.85546875" style="1" customWidth="1"/>
    <col min="6923" max="6923" width="13.140625" style="1" customWidth="1"/>
    <col min="6924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3" width="11.42578125" style="1" customWidth="1"/>
    <col min="7174" max="7174" width="11.7109375" style="1" customWidth="1"/>
    <col min="7175" max="7175" width="11.28515625" style="1" customWidth="1"/>
    <col min="7176" max="7177" width="9.140625" style="1"/>
    <col min="7178" max="7178" width="10.85546875" style="1" customWidth="1"/>
    <col min="7179" max="7179" width="13.140625" style="1" customWidth="1"/>
    <col min="7180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29" width="11.42578125" style="1" customWidth="1"/>
    <col min="7430" max="7430" width="11.7109375" style="1" customWidth="1"/>
    <col min="7431" max="7431" width="11.28515625" style="1" customWidth="1"/>
    <col min="7432" max="7433" width="9.140625" style="1"/>
    <col min="7434" max="7434" width="10.85546875" style="1" customWidth="1"/>
    <col min="7435" max="7435" width="13.140625" style="1" customWidth="1"/>
    <col min="7436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5" width="11.42578125" style="1" customWidth="1"/>
    <col min="7686" max="7686" width="11.7109375" style="1" customWidth="1"/>
    <col min="7687" max="7687" width="11.28515625" style="1" customWidth="1"/>
    <col min="7688" max="7689" width="9.140625" style="1"/>
    <col min="7690" max="7690" width="10.85546875" style="1" customWidth="1"/>
    <col min="7691" max="7691" width="13.140625" style="1" customWidth="1"/>
    <col min="7692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1" width="11.42578125" style="1" customWidth="1"/>
    <col min="7942" max="7942" width="11.7109375" style="1" customWidth="1"/>
    <col min="7943" max="7943" width="11.28515625" style="1" customWidth="1"/>
    <col min="7944" max="7945" width="9.140625" style="1"/>
    <col min="7946" max="7946" width="10.85546875" style="1" customWidth="1"/>
    <col min="7947" max="7947" width="13.140625" style="1" customWidth="1"/>
    <col min="7948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7" width="11.42578125" style="1" customWidth="1"/>
    <col min="8198" max="8198" width="11.7109375" style="1" customWidth="1"/>
    <col min="8199" max="8199" width="11.28515625" style="1" customWidth="1"/>
    <col min="8200" max="8201" width="9.140625" style="1"/>
    <col min="8202" max="8202" width="10.85546875" style="1" customWidth="1"/>
    <col min="8203" max="8203" width="13.140625" style="1" customWidth="1"/>
    <col min="8204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3" width="11.42578125" style="1" customWidth="1"/>
    <col min="8454" max="8454" width="11.7109375" style="1" customWidth="1"/>
    <col min="8455" max="8455" width="11.28515625" style="1" customWidth="1"/>
    <col min="8456" max="8457" width="9.140625" style="1"/>
    <col min="8458" max="8458" width="10.85546875" style="1" customWidth="1"/>
    <col min="8459" max="8459" width="13.140625" style="1" customWidth="1"/>
    <col min="8460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09" width="11.42578125" style="1" customWidth="1"/>
    <col min="8710" max="8710" width="11.7109375" style="1" customWidth="1"/>
    <col min="8711" max="8711" width="11.28515625" style="1" customWidth="1"/>
    <col min="8712" max="8713" width="9.140625" style="1"/>
    <col min="8714" max="8714" width="10.85546875" style="1" customWidth="1"/>
    <col min="8715" max="8715" width="13.140625" style="1" customWidth="1"/>
    <col min="8716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5" width="11.42578125" style="1" customWidth="1"/>
    <col min="8966" max="8966" width="11.7109375" style="1" customWidth="1"/>
    <col min="8967" max="8967" width="11.28515625" style="1" customWidth="1"/>
    <col min="8968" max="8969" width="9.140625" style="1"/>
    <col min="8970" max="8970" width="10.85546875" style="1" customWidth="1"/>
    <col min="8971" max="8971" width="13.140625" style="1" customWidth="1"/>
    <col min="8972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1" width="11.42578125" style="1" customWidth="1"/>
    <col min="9222" max="9222" width="11.7109375" style="1" customWidth="1"/>
    <col min="9223" max="9223" width="11.28515625" style="1" customWidth="1"/>
    <col min="9224" max="9225" width="9.140625" style="1"/>
    <col min="9226" max="9226" width="10.85546875" style="1" customWidth="1"/>
    <col min="9227" max="9227" width="13.140625" style="1" customWidth="1"/>
    <col min="9228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7" width="11.42578125" style="1" customWidth="1"/>
    <col min="9478" max="9478" width="11.7109375" style="1" customWidth="1"/>
    <col min="9479" max="9479" width="11.28515625" style="1" customWidth="1"/>
    <col min="9480" max="9481" width="9.140625" style="1"/>
    <col min="9482" max="9482" width="10.85546875" style="1" customWidth="1"/>
    <col min="9483" max="9483" width="13.140625" style="1" customWidth="1"/>
    <col min="9484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3" width="11.42578125" style="1" customWidth="1"/>
    <col min="9734" max="9734" width="11.7109375" style="1" customWidth="1"/>
    <col min="9735" max="9735" width="11.28515625" style="1" customWidth="1"/>
    <col min="9736" max="9737" width="9.140625" style="1"/>
    <col min="9738" max="9738" width="10.85546875" style="1" customWidth="1"/>
    <col min="9739" max="9739" width="13.140625" style="1" customWidth="1"/>
    <col min="9740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89" width="11.42578125" style="1" customWidth="1"/>
    <col min="9990" max="9990" width="11.7109375" style="1" customWidth="1"/>
    <col min="9991" max="9991" width="11.28515625" style="1" customWidth="1"/>
    <col min="9992" max="9993" width="9.140625" style="1"/>
    <col min="9994" max="9994" width="10.85546875" style="1" customWidth="1"/>
    <col min="9995" max="9995" width="13.140625" style="1" customWidth="1"/>
    <col min="9996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5" width="11.42578125" style="1" customWidth="1"/>
    <col min="10246" max="10246" width="11.7109375" style="1" customWidth="1"/>
    <col min="10247" max="10247" width="11.28515625" style="1" customWidth="1"/>
    <col min="10248" max="10249" width="9.140625" style="1"/>
    <col min="10250" max="10250" width="10.85546875" style="1" customWidth="1"/>
    <col min="10251" max="10251" width="13.140625" style="1" customWidth="1"/>
    <col min="10252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1" width="11.42578125" style="1" customWidth="1"/>
    <col min="10502" max="10502" width="11.7109375" style="1" customWidth="1"/>
    <col min="10503" max="10503" width="11.28515625" style="1" customWidth="1"/>
    <col min="10504" max="10505" width="9.140625" style="1"/>
    <col min="10506" max="10506" width="10.85546875" style="1" customWidth="1"/>
    <col min="10507" max="10507" width="13.140625" style="1" customWidth="1"/>
    <col min="10508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7" width="11.42578125" style="1" customWidth="1"/>
    <col min="10758" max="10758" width="11.7109375" style="1" customWidth="1"/>
    <col min="10759" max="10759" width="11.28515625" style="1" customWidth="1"/>
    <col min="10760" max="10761" width="9.140625" style="1"/>
    <col min="10762" max="10762" width="10.85546875" style="1" customWidth="1"/>
    <col min="10763" max="10763" width="13.140625" style="1" customWidth="1"/>
    <col min="10764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3" width="11.42578125" style="1" customWidth="1"/>
    <col min="11014" max="11014" width="11.7109375" style="1" customWidth="1"/>
    <col min="11015" max="11015" width="11.28515625" style="1" customWidth="1"/>
    <col min="11016" max="11017" width="9.140625" style="1"/>
    <col min="11018" max="11018" width="10.85546875" style="1" customWidth="1"/>
    <col min="11019" max="11019" width="13.140625" style="1" customWidth="1"/>
    <col min="11020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69" width="11.42578125" style="1" customWidth="1"/>
    <col min="11270" max="11270" width="11.7109375" style="1" customWidth="1"/>
    <col min="11271" max="11271" width="11.28515625" style="1" customWidth="1"/>
    <col min="11272" max="11273" width="9.140625" style="1"/>
    <col min="11274" max="11274" width="10.85546875" style="1" customWidth="1"/>
    <col min="11275" max="11275" width="13.140625" style="1" customWidth="1"/>
    <col min="11276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5" width="11.42578125" style="1" customWidth="1"/>
    <col min="11526" max="11526" width="11.7109375" style="1" customWidth="1"/>
    <col min="11527" max="11527" width="11.28515625" style="1" customWidth="1"/>
    <col min="11528" max="11529" width="9.140625" style="1"/>
    <col min="11530" max="11530" width="10.85546875" style="1" customWidth="1"/>
    <col min="11531" max="11531" width="13.140625" style="1" customWidth="1"/>
    <col min="11532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1" width="11.42578125" style="1" customWidth="1"/>
    <col min="11782" max="11782" width="11.7109375" style="1" customWidth="1"/>
    <col min="11783" max="11783" width="11.28515625" style="1" customWidth="1"/>
    <col min="11784" max="11785" width="9.140625" style="1"/>
    <col min="11786" max="11786" width="10.85546875" style="1" customWidth="1"/>
    <col min="11787" max="11787" width="13.140625" style="1" customWidth="1"/>
    <col min="11788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7" width="11.42578125" style="1" customWidth="1"/>
    <col min="12038" max="12038" width="11.7109375" style="1" customWidth="1"/>
    <col min="12039" max="12039" width="11.28515625" style="1" customWidth="1"/>
    <col min="12040" max="12041" width="9.140625" style="1"/>
    <col min="12042" max="12042" width="10.85546875" style="1" customWidth="1"/>
    <col min="12043" max="12043" width="13.140625" style="1" customWidth="1"/>
    <col min="12044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3" width="11.42578125" style="1" customWidth="1"/>
    <col min="12294" max="12294" width="11.7109375" style="1" customWidth="1"/>
    <col min="12295" max="12295" width="11.28515625" style="1" customWidth="1"/>
    <col min="12296" max="12297" width="9.140625" style="1"/>
    <col min="12298" max="12298" width="10.85546875" style="1" customWidth="1"/>
    <col min="12299" max="12299" width="13.140625" style="1" customWidth="1"/>
    <col min="12300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49" width="11.42578125" style="1" customWidth="1"/>
    <col min="12550" max="12550" width="11.7109375" style="1" customWidth="1"/>
    <col min="12551" max="12551" width="11.28515625" style="1" customWidth="1"/>
    <col min="12552" max="12553" width="9.140625" style="1"/>
    <col min="12554" max="12554" width="10.85546875" style="1" customWidth="1"/>
    <col min="12555" max="12555" width="13.140625" style="1" customWidth="1"/>
    <col min="12556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5" width="11.42578125" style="1" customWidth="1"/>
    <col min="12806" max="12806" width="11.7109375" style="1" customWidth="1"/>
    <col min="12807" max="12807" width="11.28515625" style="1" customWidth="1"/>
    <col min="12808" max="12809" width="9.140625" style="1"/>
    <col min="12810" max="12810" width="10.85546875" style="1" customWidth="1"/>
    <col min="12811" max="12811" width="13.140625" style="1" customWidth="1"/>
    <col min="12812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1" width="11.42578125" style="1" customWidth="1"/>
    <col min="13062" max="13062" width="11.7109375" style="1" customWidth="1"/>
    <col min="13063" max="13063" width="11.28515625" style="1" customWidth="1"/>
    <col min="13064" max="13065" width="9.140625" style="1"/>
    <col min="13066" max="13066" width="10.85546875" style="1" customWidth="1"/>
    <col min="13067" max="13067" width="13.140625" style="1" customWidth="1"/>
    <col min="13068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7" width="11.42578125" style="1" customWidth="1"/>
    <col min="13318" max="13318" width="11.7109375" style="1" customWidth="1"/>
    <col min="13319" max="13319" width="11.28515625" style="1" customWidth="1"/>
    <col min="13320" max="13321" width="9.140625" style="1"/>
    <col min="13322" max="13322" width="10.85546875" style="1" customWidth="1"/>
    <col min="13323" max="13323" width="13.140625" style="1" customWidth="1"/>
    <col min="13324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3" width="11.42578125" style="1" customWidth="1"/>
    <col min="13574" max="13574" width="11.7109375" style="1" customWidth="1"/>
    <col min="13575" max="13575" width="11.28515625" style="1" customWidth="1"/>
    <col min="13576" max="13577" width="9.140625" style="1"/>
    <col min="13578" max="13578" width="10.85546875" style="1" customWidth="1"/>
    <col min="13579" max="13579" width="13.140625" style="1" customWidth="1"/>
    <col min="13580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29" width="11.42578125" style="1" customWidth="1"/>
    <col min="13830" max="13830" width="11.7109375" style="1" customWidth="1"/>
    <col min="13831" max="13831" width="11.28515625" style="1" customWidth="1"/>
    <col min="13832" max="13833" width="9.140625" style="1"/>
    <col min="13834" max="13834" width="10.85546875" style="1" customWidth="1"/>
    <col min="13835" max="13835" width="13.140625" style="1" customWidth="1"/>
    <col min="13836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5" width="11.42578125" style="1" customWidth="1"/>
    <col min="14086" max="14086" width="11.7109375" style="1" customWidth="1"/>
    <col min="14087" max="14087" width="11.28515625" style="1" customWidth="1"/>
    <col min="14088" max="14089" width="9.140625" style="1"/>
    <col min="14090" max="14090" width="10.85546875" style="1" customWidth="1"/>
    <col min="14091" max="14091" width="13.140625" style="1" customWidth="1"/>
    <col min="14092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1" width="11.42578125" style="1" customWidth="1"/>
    <col min="14342" max="14342" width="11.7109375" style="1" customWidth="1"/>
    <col min="14343" max="14343" width="11.28515625" style="1" customWidth="1"/>
    <col min="14344" max="14345" width="9.140625" style="1"/>
    <col min="14346" max="14346" width="10.85546875" style="1" customWidth="1"/>
    <col min="14347" max="14347" width="13.140625" style="1" customWidth="1"/>
    <col min="14348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7" width="11.42578125" style="1" customWidth="1"/>
    <col min="14598" max="14598" width="11.7109375" style="1" customWidth="1"/>
    <col min="14599" max="14599" width="11.28515625" style="1" customWidth="1"/>
    <col min="14600" max="14601" width="9.140625" style="1"/>
    <col min="14602" max="14602" width="10.85546875" style="1" customWidth="1"/>
    <col min="14603" max="14603" width="13.140625" style="1" customWidth="1"/>
    <col min="14604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3" width="11.42578125" style="1" customWidth="1"/>
    <col min="14854" max="14854" width="11.7109375" style="1" customWidth="1"/>
    <col min="14855" max="14855" width="11.28515625" style="1" customWidth="1"/>
    <col min="14856" max="14857" width="9.140625" style="1"/>
    <col min="14858" max="14858" width="10.85546875" style="1" customWidth="1"/>
    <col min="14859" max="14859" width="13.140625" style="1" customWidth="1"/>
    <col min="14860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09" width="11.42578125" style="1" customWidth="1"/>
    <col min="15110" max="15110" width="11.7109375" style="1" customWidth="1"/>
    <col min="15111" max="15111" width="11.28515625" style="1" customWidth="1"/>
    <col min="15112" max="15113" width="9.140625" style="1"/>
    <col min="15114" max="15114" width="10.85546875" style="1" customWidth="1"/>
    <col min="15115" max="15115" width="13.140625" style="1" customWidth="1"/>
    <col min="15116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5" width="11.42578125" style="1" customWidth="1"/>
    <col min="15366" max="15366" width="11.7109375" style="1" customWidth="1"/>
    <col min="15367" max="15367" width="11.28515625" style="1" customWidth="1"/>
    <col min="15368" max="15369" width="9.140625" style="1"/>
    <col min="15370" max="15370" width="10.85546875" style="1" customWidth="1"/>
    <col min="15371" max="15371" width="13.140625" style="1" customWidth="1"/>
    <col min="15372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1" width="11.42578125" style="1" customWidth="1"/>
    <col min="15622" max="15622" width="11.7109375" style="1" customWidth="1"/>
    <col min="15623" max="15623" width="11.28515625" style="1" customWidth="1"/>
    <col min="15624" max="15625" width="9.140625" style="1"/>
    <col min="15626" max="15626" width="10.85546875" style="1" customWidth="1"/>
    <col min="15627" max="15627" width="13.140625" style="1" customWidth="1"/>
    <col min="15628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7" width="11.42578125" style="1" customWidth="1"/>
    <col min="15878" max="15878" width="11.7109375" style="1" customWidth="1"/>
    <col min="15879" max="15879" width="11.28515625" style="1" customWidth="1"/>
    <col min="15880" max="15881" width="9.140625" style="1"/>
    <col min="15882" max="15882" width="10.85546875" style="1" customWidth="1"/>
    <col min="15883" max="15883" width="13.140625" style="1" customWidth="1"/>
    <col min="15884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3" width="11.42578125" style="1" customWidth="1"/>
    <col min="16134" max="16134" width="11.7109375" style="1" customWidth="1"/>
    <col min="16135" max="16135" width="11.28515625" style="1" customWidth="1"/>
    <col min="16136" max="16137" width="9.140625" style="1"/>
    <col min="16138" max="16138" width="10.85546875" style="1" customWidth="1"/>
    <col min="16139" max="16139" width="13.140625" style="1" customWidth="1"/>
    <col min="16140" max="16384" width="9.140625" style="1"/>
  </cols>
  <sheetData>
    <row r="1" spans="1:11">
      <c r="B1" s="17" t="s">
        <v>0</v>
      </c>
      <c r="C1" s="18" t="s">
        <v>1</v>
      </c>
      <c r="D1" s="21" t="s">
        <v>2</v>
      </c>
      <c r="E1" s="8"/>
      <c r="F1" s="9"/>
      <c r="G1" s="11" t="s">
        <v>3</v>
      </c>
      <c r="H1" s="9"/>
      <c r="I1" s="9"/>
      <c r="J1" s="10"/>
      <c r="K1" s="12" t="s">
        <v>4</v>
      </c>
    </row>
    <row r="2" spans="1:11">
      <c r="B2" s="19"/>
      <c r="C2" s="20"/>
      <c r="D2" s="22"/>
      <c r="E2" s="14"/>
      <c r="F2" s="15"/>
      <c r="G2" s="24"/>
      <c r="H2" s="15"/>
      <c r="I2" s="24"/>
      <c r="J2" s="16"/>
      <c r="K2" s="13"/>
    </row>
    <row r="4" spans="1:11">
      <c r="A4" s="1" t="s">
        <v>5</v>
      </c>
      <c r="B4" s="1">
        <v>400</v>
      </c>
      <c r="C4" s="1">
        <v>500</v>
      </c>
      <c r="D4" s="1">
        <f>+C4+B4</f>
        <v>900</v>
      </c>
    </row>
    <row r="5" spans="1:11">
      <c r="A5" s="1" t="s">
        <v>6</v>
      </c>
      <c r="B5" s="1">
        <v>1000</v>
      </c>
      <c r="C5" s="1">
        <v>300</v>
      </c>
      <c r="D5" s="1">
        <f>+C5+B5</f>
        <v>1300</v>
      </c>
    </row>
    <row r="6" spans="1:11">
      <c r="A6" s="1" t="s">
        <v>7</v>
      </c>
      <c r="B6" s="1">
        <v>600</v>
      </c>
      <c r="C6" s="1">
        <v>1500</v>
      </c>
      <c r="D6" s="1">
        <f>+C6+B6</f>
        <v>2100</v>
      </c>
    </row>
    <row r="7" spans="1:11">
      <c r="A7" s="6" t="s">
        <v>8</v>
      </c>
    </row>
    <row r="8" spans="1:11">
      <c r="A8" s="3" t="s">
        <v>25</v>
      </c>
      <c r="B8" s="1">
        <v>4000</v>
      </c>
      <c r="D8" s="1">
        <f>+C8+B8</f>
        <v>4000</v>
      </c>
    </row>
    <row r="9" spans="1:11" ht="13.5" thickBot="1">
      <c r="A9" s="1" t="s">
        <v>10</v>
      </c>
      <c r="B9" s="4">
        <f>SUM(B4:B8)</f>
        <v>6000</v>
      </c>
      <c r="C9" s="4">
        <f>SUM(C4:C8)</f>
        <v>2300</v>
      </c>
      <c r="D9" s="4">
        <f>+C9+B9</f>
        <v>8300</v>
      </c>
      <c r="E9" s="4"/>
      <c r="F9" s="4"/>
      <c r="G9" s="4"/>
      <c r="H9" s="4"/>
      <c r="I9" s="4"/>
      <c r="J9" s="4"/>
      <c r="K9" s="4"/>
    </row>
    <row r="10" spans="1:11" ht="13.5" thickTop="1"/>
    <row r="11" spans="1:11">
      <c r="A11" s="1" t="s">
        <v>11</v>
      </c>
      <c r="B11" s="1">
        <f>+B18-SUM(B12:B17)</f>
        <v>4000</v>
      </c>
      <c r="C11" s="1">
        <f>+C18-SUM(C12:C17)</f>
        <v>-1700</v>
      </c>
      <c r="D11" s="1">
        <f>+C11+B11</f>
        <v>2300</v>
      </c>
    </row>
    <row r="12" spans="1:11">
      <c r="A12" s="1" t="s">
        <v>12</v>
      </c>
      <c r="B12" s="1">
        <v>300</v>
      </c>
      <c r="C12" s="1">
        <v>200</v>
      </c>
      <c r="D12" s="1">
        <f>+C12+B12</f>
        <v>500</v>
      </c>
    </row>
    <row r="13" spans="1:11" s="6" customFormat="1">
      <c r="A13" s="5" t="s">
        <v>13</v>
      </c>
      <c r="F13" s="7"/>
      <c r="K13" s="1"/>
    </row>
    <row r="14" spans="1:11" s="6" customFormat="1">
      <c r="A14" s="6" t="s">
        <v>14</v>
      </c>
      <c r="J14" s="7"/>
      <c r="K14" s="1"/>
    </row>
    <row r="15" spans="1:11">
      <c r="A15" s="1" t="s">
        <v>15</v>
      </c>
      <c r="B15" s="1">
        <v>1000</v>
      </c>
      <c r="C15" s="1">
        <v>500</v>
      </c>
      <c r="D15" s="1">
        <f>+C15+B15</f>
        <v>1500</v>
      </c>
    </row>
    <row r="16" spans="1:11">
      <c r="A16" s="1" t="s">
        <v>16</v>
      </c>
      <c r="B16" s="1">
        <v>400</v>
      </c>
      <c r="C16" s="1">
        <v>800</v>
      </c>
      <c r="D16" s="1">
        <f>+C16+B16</f>
        <v>1200</v>
      </c>
    </row>
    <row r="17" spans="1:11">
      <c r="A17" s="1" t="s">
        <v>17</v>
      </c>
      <c r="B17" s="1">
        <v>300</v>
      </c>
      <c r="C17" s="1">
        <v>2500</v>
      </c>
      <c r="D17" s="1">
        <f>+C17+B17</f>
        <v>2800</v>
      </c>
    </row>
    <row r="18" spans="1:11" ht="13.5" thickBot="1">
      <c r="A18" s="1" t="s">
        <v>18</v>
      </c>
      <c r="B18" s="4">
        <f>+B9</f>
        <v>6000</v>
      </c>
      <c r="C18" s="4">
        <f>+C9</f>
        <v>2300</v>
      </c>
      <c r="D18" s="4">
        <f>+C18+B18</f>
        <v>8300</v>
      </c>
      <c r="E18" s="4"/>
      <c r="F18" s="4"/>
      <c r="G18" s="4"/>
      <c r="H18" s="4"/>
      <c r="I18" s="4"/>
      <c r="J18" s="4"/>
      <c r="K18" s="4"/>
    </row>
    <row r="19" spans="1:11" ht="13.5" thickTop="1"/>
    <row r="20" spans="1:11">
      <c r="A20" s="1" t="s">
        <v>19</v>
      </c>
      <c r="B20" s="1">
        <v>4000</v>
      </c>
      <c r="C20" s="1">
        <v>5000</v>
      </c>
      <c r="D20" s="1">
        <f t="shared" ref="D20:D25" si="0">+C20+B20</f>
        <v>9000</v>
      </c>
    </row>
    <row r="21" spans="1:11">
      <c r="A21" s="3" t="s">
        <v>20</v>
      </c>
      <c r="B21" s="1">
        <v>150</v>
      </c>
      <c r="D21" s="1">
        <f t="shared" si="0"/>
        <v>150</v>
      </c>
    </row>
    <row r="22" spans="1:11">
      <c r="A22" s="2" t="s">
        <v>21</v>
      </c>
      <c r="B22" s="1">
        <f>+B5</f>
        <v>1000</v>
      </c>
      <c r="C22" s="1">
        <f>+C5</f>
        <v>300</v>
      </c>
      <c r="D22" s="1">
        <f t="shared" si="0"/>
        <v>1300</v>
      </c>
    </row>
    <row r="23" spans="1:11">
      <c r="A23" s="3" t="s">
        <v>22</v>
      </c>
      <c r="B23" s="1">
        <f>-B20-B21-B25+B27-B22-B24</f>
        <v>-4550</v>
      </c>
      <c r="C23" s="1">
        <f>-C20-C21-C25+C27-C22-C24</f>
        <v>-3800</v>
      </c>
      <c r="D23" s="1">
        <f t="shared" si="0"/>
        <v>-8350</v>
      </c>
    </row>
    <row r="24" spans="1:11">
      <c r="A24" s="2" t="s">
        <v>26</v>
      </c>
      <c r="B24" s="1">
        <v>0</v>
      </c>
      <c r="C24" s="1">
        <v>3500</v>
      </c>
      <c r="D24" s="1">
        <f t="shared" si="0"/>
        <v>3500</v>
      </c>
    </row>
    <row r="25" spans="1:11">
      <c r="A25" s="1" t="s">
        <v>23</v>
      </c>
      <c r="B25" s="1">
        <f>-B27</f>
        <v>-300</v>
      </c>
      <c r="C25" s="1">
        <f>-C27</f>
        <v>-2500</v>
      </c>
      <c r="D25" s="1">
        <f t="shared" si="0"/>
        <v>-2800</v>
      </c>
    </row>
    <row r="26" spans="1:11">
      <c r="A26" s="6" t="s">
        <v>14</v>
      </c>
    </row>
    <row r="27" spans="1:11" ht="13.5" thickBot="1">
      <c r="A27" s="1" t="s">
        <v>24</v>
      </c>
      <c r="B27" s="4">
        <f>+B17</f>
        <v>300</v>
      </c>
      <c r="C27" s="4">
        <f>+C17</f>
        <v>2500</v>
      </c>
      <c r="D27" s="4">
        <f>+C27+B27</f>
        <v>2800</v>
      </c>
      <c r="E27" s="4"/>
      <c r="F27" s="4"/>
      <c r="G27" s="4"/>
      <c r="H27" s="4"/>
      <c r="I27" s="4"/>
      <c r="J27" s="4"/>
      <c r="K27" s="4"/>
    </row>
    <row r="28" spans="1:11" ht="13.5" thickTop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69"/>
  <sheetViews>
    <sheetView workbookViewId="0">
      <selection activeCell="E35" sqref="E35:L59"/>
    </sheetView>
  </sheetViews>
  <sheetFormatPr defaultRowHeight="12.75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2.5703125" style="1" customWidth="1"/>
    <col min="6" max="6" width="13.7109375" style="1" customWidth="1"/>
    <col min="7" max="7" width="14.5703125" style="1" customWidth="1"/>
    <col min="8" max="8" width="20.7109375" style="1" customWidth="1"/>
    <col min="9" max="9" width="15" style="1" customWidth="1"/>
    <col min="10" max="10" width="15.42578125" style="1" customWidth="1"/>
    <col min="11" max="11" width="10.85546875" style="1" customWidth="1"/>
    <col min="12" max="12" width="13.140625" style="1" customWidth="1"/>
    <col min="13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1" width="12.5703125" style="1" customWidth="1"/>
    <col min="262" max="262" width="13.7109375" style="1" customWidth="1"/>
    <col min="263" max="263" width="14.5703125" style="1" customWidth="1"/>
    <col min="264" max="264" width="20.7109375" style="1" customWidth="1"/>
    <col min="265" max="265" width="15" style="1" customWidth="1"/>
    <col min="266" max="266" width="15.42578125" style="1" customWidth="1"/>
    <col min="267" max="267" width="10.85546875" style="1" customWidth="1"/>
    <col min="268" max="268" width="13.140625" style="1" customWidth="1"/>
    <col min="269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7" width="12.5703125" style="1" customWidth="1"/>
    <col min="518" max="518" width="13.7109375" style="1" customWidth="1"/>
    <col min="519" max="519" width="14.5703125" style="1" customWidth="1"/>
    <col min="520" max="520" width="20.7109375" style="1" customWidth="1"/>
    <col min="521" max="521" width="15" style="1" customWidth="1"/>
    <col min="522" max="522" width="15.42578125" style="1" customWidth="1"/>
    <col min="523" max="523" width="10.85546875" style="1" customWidth="1"/>
    <col min="524" max="524" width="13.140625" style="1" customWidth="1"/>
    <col min="525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3" width="12.5703125" style="1" customWidth="1"/>
    <col min="774" max="774" width="13.7109375" style="1" customWidth="1"/>
    <col min="775" max="775" width="14.5703125" style="1" customWidth="1"/>
    <col min="776" max="776" width="20.7109375" style="1" customWidth="1"/>
    <col min="777" max="777" width="15" style="1" customWidth="1"/>
    <col min="778" max="778" width="15.42578125" style="1" customWidth="1"/>
    <col min="779" max="779" width="10.85546875" style="1" customWidth="1"/>
    <col min="780" max="780" width="13.140625" style="1" customWidth="1"/>
    <col min="781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29" width="12.5703125" style="1" customWidth="1"/>
    <col min="1030" max="1030" width="13.7109375" style="1" customWidth="1"/>
    <col min="1031" max="1031" width="14.5703125" style="1" customWidth="1"/>
    <col min="1032" max="1032" width="20.7109375" style="1" customWidth="1"/>
    <col min="1033" max="1033" width="15" style="1" customWidth="1"/>
    <col min="1034" max="1034" width="15.42578125" style="1" customWidth="1"/>
    <col min="1035" max="1035" width="10.85546875" style="1" customWidth="1"/>
    <col min="1036" max="1036" width="13.140625" style="1" customWidth="1"/>
    <col min="1037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5" width="12.5703125" style="1" customWidth="1"/>
    <col min="1286" max="1286" width="13.7109375" style="1" customWidth="1"/>
    <col min="1287" max="1287" width="14.5703125" style="1" customWidth="1"/>
    <col min="1288" max="1288" width="20.7109375" style="1" customWidth="1"/>
    <col min="1289" max="1289" width="15" style="1" customWidth="1"/>
    <col min="1290" max="1290" width="15.42578125" style="1" customWidth="1"/>
    <col min="1291" max="1291" width="10.85546875" style="1" customWidth="1"/>
    <col min="1292" max="1292" width="13.140625" style="1" customWidth="1"/>
    <col min="1293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1" width="12.5703125" style="1" customWidth="1"/>
    <col min="1542" max="1542" width="13.7109375" style="1" customWidth="1"/>
    <col min="1543" max="1543" width="14.5703125" style="1" customWidth="1"/>
    <col min="1544" max="1544" width="20.7109375" style="1" customWidth="1"/>
    <col min="1545" max="1545" width="15" style="1" customWidth="1"/>
    <col min="1546" max="1546" width="15.42578125" style="1" customWidth="1"/>
    <col min="1547" max="1547" width="10.85546875" style="1" customWidth="1"/>
    <col min="1548" max="1548" width="13.140625" style="1" customWidth="1"/>
    <col min="1549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7" width="12.5703125" style="1" customWidth="1"/>
    <col min="1798" max="1798" width="13.7109375" style="1" customWidth="1"/>
    <col min="1799" max="1799" width="14.5703125" style="1" customWidth="1"/>
    <col min="1800" max="1800" width="20.7109375" style="1" customWidth="1"/>
    <col min="1801" max="1801" width="15" style="1" customWidth="1"/>
    <col min="1802" max="1802" width="15.42578125" style="1" customWidth="1"/>
    <col min="1803" max="1803" width="10.85546875" style="1" customWidth="1"/>
    <col min="1804" max="1804" width="13.140625" style="1" customWidth="1"/>
    <col min="1805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3" width="12.5703125" style="1" customWidth="1"/>
    <col min="2054" max="2054" width="13.7109375" style="1" customWidth="1"/>
    <col min="2055" max="2055" width="14.5703125" style="1" customWidth="1"/>
    <col min="2056" max="2056" width="20.7109375" style="1" customWidth="1"/>
    <col min="2057" max="2057" width="15" style="1" customWidth="1"/>
    <col min="2058" max="2058" width="15.42578125" style="1" customWidth="1"/>
    <col min="2059" max="2059" width="10.85546875" style="1" customWidth="1"/>
    <col min="2060" max="2060" width="13.140625" style="1" customWidth="1"/>
    <col min="2061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09" width="12.5703125" style="1" customWidth="1"/>
    <col min="2310" max="2310" width="13.7109375" style="1" customWidth="1"/>
    <col min="2311" max="2311" width="14.5703125" style="1" customWidth="1"/>
    <col min="2312" max="2312" width="20.7109375" style="1" customWidth="1"/>
    <col min="2313" max="2313" width="15" style="1" customWidth="1"/>
    <col min="2314" max="2314" width="15.42578125" style="1" customWidth="1"/>
    <col min="2315" max="2315" width="10.85546875" style="1" customWidth="1"/>
    <col min="2316" max="2316" width="13.140625" style="1" customWidth="1"/>
    <col min="2317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5" width="12.5703125" style="1" customWidth="1"/>
    <col min="2566" max="2566" width="13.7109375" style="1" customWidth="1"/>
    <col min="2567" max="2567" width="14.5703125" style="1" customWidth="1"/>
    <col min="2568" max="2568" width="20.7109375" style="1" customWidth="1"/>
    <col min="2569" max="2569" width="15" style="1" customWidth="1"/>
    <col min="2570" max="2570" width="15.42578125" style="1" customWidth="1"/>
    <col min="2571" max="2571" width="10.85546875" style="1" customWidth="1"/>
    <col min="2572" max="2572" width="13.140625" style="1" customWidth="1"/>
    <col min="2573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1" width="12.5703125" style="1" customWidth="1"/>
    <col min="2822" max="2822" width="13.7109375" style="1" customWidth="1"/>
    <col min="2823" max="2823" width="14.5703125" style="1" customWidth="1"/>
    <col min="2824" max="2824" width="20.7109375" style="1" customWidth="1"/>
    <col min="2825" max="2825" width="15" style="1" customWidth="1"/>
    <col min="2826" max="2826" width="15.42578125" style="1" customWidth="1"/>
    <col min="2827" max="2827" width="10.85546875" style="1" customWidth="1"/>
    <col min="2828" max="2828" width="13.140625" style="1" customWidth="1"/>
    <col min="2829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7" width="12.5703125" style="1" customWidth="1"/>
    <col min="3078" max="3078" width="13.7109375" style="1" customWidth="1"/>
    <col min="3079" max="3079" width="14.5703125" style="1" customWidth="1"/>
    <col min="3080" max="3080" width="20.7109375" style="1" customWidth="1"/>
    <col min="3081" max="3081" width="15" style="1" customWidth="1"/>
    <col min="3082" max="3082" width="15.42578125" style="1" customWidth="1"/>
    <col min="3083" max="3083" width="10.85546875" style="1" customWidth="1"/>
    <col min="3084" max="3084" width="13.140625" style="1" customWidth="1"/>
    <col min="3085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3" width="12.5703125" style="1" customWidth="1"/>
    <col min="3334" max="3334" width="13.7109375" style="1" customWidth="1"/>
    <col min="3335" max="3335" width="14.5703125" style="1" customWidth="1"/>
    <col min="3336" max="3336" width="20.7109375" style="1" customWidth="1"/>
    <col min="3337" max="3337" width="15" style="1" customWidth="1"/>
    <col min="3338" max="3338" width="15.42578125" style="1" customWidth="1"/>
    <col min="3339" max="3339" width="10.85546875" style="1" customWidth="1"/>
    <col min="3340" max="3340" width="13.140625" style="1" customWidth="1"/>
    <col min="3341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89" width="12.5703125" style="1" customWidth="1"/>
    <col min="3590" max="3590" width="13.7109375" style="1" customWidth="1"/>
    <col min="3591" max="3591" width="14.5703125" style="1" customWidth="1"/>
    <col min="3592" max="3592" width="20.7109375" style="1" customWidth="1"/>
    <col min="3593" max="3593" width="15" style="1" customWidth="1"/>
    <col min="3594" max="3594" width="15.42578125" style="1" customWidth="1"/>
    <col min="3595" max="3595" width="10.85546875" style="1" customWidth="1"/>
    <col min="3596" max="3596" width="13.140625" style="1" customWidth="1"/>
    <col min="3597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5" width="12.5703125" style="1" customWidth="1"/>
    <col min="3846" max="3846" width="13.7109375" style="1" customWidth="1"/>
    <col min="3847" max="3847" width="14.5703125" style="1" customWidth="1"/>
    <col min="3848" max="3848" width="20.7109375" style="1" customWidth="1"/>
    <col min="3849" max="3849" width="15" style="1" customWidth="1"/>
    <col min="3850" max="3850" width="15.42578125" style="1" customWidth="1"/>
    <col min="3851" max="3851" width="10.85546875" style="1" customWidth="1"/>
    <col min="3852" max="3852" width="13.140625" style="1" customWidth="1"/>
    <col min="3853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1" width="12.5703125" style="1" customWidth="1"/>
    <col min="4102" max="4102" width="13.7109375" style="1" customWidth="1"/>
    <col min="4103" max="4103" width="14.5703125" style="1" customWidth="1"/>
    <col min="4104" max="4104" width="20.7109375" style="1" customWidth="1"/>
    <col min="4105" max="4105" width="15" style="1" customWidth="1"/>
    <col min="4106" max="4106" width="15.42578125" style="1" customWidth="1"/>
    <col min="4107" max="4107" width="10.85546875" style="1" customWidth="1"/>
    <col min="4108" max="4108" width="13.140625" style="1" customWidth="1"/>
    <col min="4109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7" width="12.5703125" style="1" customWidth="1"/>
    <col min="4358" max="4358" width="13.7109375" style="1" customWidth="1"/>
    <col min="4359" max="4359" width="14.5703125" style="1" customWidth="1"/>
    <col min="4360" max="4360" width="20.7109375" style="1" customWidth="1"/>
    <col min="4361" max="4361" width="15" style="1" customWidth="1"/>
    <col min="4362" max="4362" width="15.42578125" style="1" customWidth="1"/>
    <col min="4363" max="4363" width="10.85546875" style="1" customWidth="1"/>
    <col min="4364" max="4364" width="13.140625" style="1" customWidth="1"/>
    <col min="4365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3" width="12.5703125" style="1" customWidth="1"/>
    <col min="4614" max="4614" width="13.7109375" style="1" customWidth="1"/>
    <col min="4615" max="4615" width="14.5703125" style="1" customWidth="1"/>
    <col min="4616" max="4616" width="20.7109375" style="1" customWidth="1"/>
    <col min="4617" max="4617" width="15" style="1" customWidth="1"/>
    <col min="4618" max="4618" width="15.42578125" style="1" customWidth="1"/>
    <col min="4619" max="4619" width="10.85546875" style="1" customWidth="1"/>
    <col min="4620" max="4620" width="13.140625" style="1" customWidth="1"/>
    <col min="4621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69" width="12.5703125" style="1" customWidth="1"/>
    <col min="4870" max="4870" width="13.7109375" style="1" customWidth="1"/>
    <col min="4871" max="4871" width="14.5703125" style="1" customWidth="1"/>
    <col min="4872" max="4872" width="20.7109375" style="1" customWidth="1"/>
    <col min="4873" max="4873" width="15" style="1" customWidth="1"/>
    <col min="4874" max="4874" width="15.42578125" style="1" customWidth="1"/>
    <col min="4875" max="4875" width="10.85546875" style="1" customWidth="1"/>
    <col min="4876" max="4876" width="13.140625" style="1" customWidth="1"/>
    <col min="4877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5" width="12.5703125" style="1" customWidth="1"/>
    <col min="5126" max="5126" width="13.7109375" style="1" customWidth="1"/>
    <col min="5127" max="5127" width="14.5703125" style="1" customWidth="1"/>
    <col min="5128" max="5128" width="20.7109375" style="1" customWidth="1"/>
    <col min="5129" max="5129" width="15" style="1" customWidth="1"/>
    <col min="5130" max="5130" width="15.42578125" style="1" customWidth="1"/>
    <col min="5131" max="5131" width="10.85546875" style="1" customWidth="1"/>
    <col min="5132" max="5132" width="13.140625" style="1" customWidth="1"/>
    <col min="5133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1" width="12.5703125" style="1" customWidth="1"/>
    <col min="5382" max="5382" width="13.7109375" style="1" customWidth="1"/>
    <col min="5383" max="5383" width="14.5703125" style="1" customWidth="1"/>
    <col min="5384" max="5384" width="20.7109375" style="1" customWidth="1"/>
    <col min="5385" max="5385" width="15" style="1" customWidth="1"/>
    <col min="5386" max="5386" width="15.42578125" style="1" customWidth="1"/>
    <col min="5387" max="5387" width="10.85546875" style="1" customWidth="1"/>
    <col min="5388" max="5388" width="13.140625" style="1" customWidth="1"/>
    <col min="5389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7" width="12.5703125" style="1" customWidth="1"/>
    <col min="5638" max="5638" width="13.7109375" style="1" customWidth="1"/>
    <col min="5639" max="5639" width="14.5703125" style="1" customWidth="1"/>
    <col min="5640" max="5640" width="20.7109375" style="1" customWidth="1"/>
    <col min="5641" max="5641" width="15" style="1" customWidth="1"/>
    <col min="5642" max="5642" width="15.42578125" style="1" customWidth="1"/>
    <col min="5643" max="5643" width="10.85546875" style="1" customWidth="1"/>
    <col min="5644" max="5644" width="13.140625" style="1" customWidth="1"/>
    <col min="5645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3" width="12.5703125" style="1" customWidth="1"/>
    <col min="5894" max="5894" width="13.7109375" style="1" customWidth="1"/>
    <col min="5895" max="5895" width="14.5703125" style="1" customWidth="1"/>
    <col min="5896" max="5896" width="20.7109375" style="1" customWidth="1"/>
    <col min="5897" max="5897" width="15" style="1" customWidth="1"/>
    <col min="5898" max="5898" width="15.42578125" style="1" customWidth="1"/>
    <col min="5899" max="5899" width="10.85546875" style="1" customWidth="1"/>
    <col min="5900" max="5900" width="13.140625" style="1" customWidth="1"/>
    <col min="5901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49" width="12.5703125" style="1" customWidth="1"/>
    <col min="6150" max="6150" width="13.7109375" style="1" customWidth="1"/>
    <col min="6151" max="6151" width="14.5703125" style="1" customWidth="1"/>
    <col min="6152" max="6152" width="20.7109375" style="1" customWidth="1"/>
    <col min="6153" max="6153" width="15" style="1" customWidth="1"/>
    <col min="6154" max="6154" width="15.42578125" style="1" customWidth="1"/>
    <col min="6155" max="6155" width="10.85546875" style="1" customWidth="1"/>
    <col min="6156" max="6156" width="13.140625" style="1" customWidth="1"/>
    <col min="6157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5" width="12.5703125" style="1" customWidth="1"/>
    <col min="6406" max="6406" width="13.7109375" style="1" customWidth="1"/>
    <col min="6407" max="6407" width="14.5703125" style="1" customWidth="1"/>
    <col min="6408" max="6408" width="20.7109375" style="1" customWidth="1"/>
    <col min="6409" max="6409" width="15" style="1" customWidth="1"/>
    <col min="6410" max="6410" width="15.42578125" style="1" customWidth="1"/>
    <col min="6411" max="6411" width="10.85546875" style="1" customWidth="1"/>
    <col min="6412" max="6412" width="13.140625" style="1" customWidth="1"/>
    <col min="6413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1" width="12.5703125" style="1" customWidth="1"/>
    <col min="6662" max="6662" width="13.7109375" style="1" customWidth="1"/>
    <col min="6663" max="6663" width="14.5703125" style="1" customWidth="1"/>
    <col min="6664" max="6664" width="20.7109375" style="1" customWidth="1"/>
    <col min="6665" max="6665" width="15" style="1" customWidth="1"/>
    <col min="6666" max="6666" width="15.42578125" style="1" customWidth="1"/>
    <col min="6667" max="6667" width="10.85546875" style="1" customWidth="1"/>
    <col min="6668" max="6668" width="13.140625" style="1" customWidth="1"/>
    <col min="6669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7" width="12.5703125" style="1" customWidth="1"/>
    <col min="6918" max="6918" width="13.7109375" style="1" customWidth="1"/>
    <col min="6919" max="6919" width="14.5703125" style="1" customWidth="1"/>
    <col min="6920" max="6920" width="20.7109375" style="1" customWidth="1"/>
    <col min="6921" max="6921" width="15" style="1" customWidth="1"/>
    <col min="6922" max="6922" width="15.42578125" style="1" customWidth="1"/>
    <col min="6923" max="6923" width="10.85546875" style="1" customWidth="1"/>
    <col min="6924" max="6924" width="13.140625" style="1" customWidth="1"/>
    <col min="6925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3" width="12.5703125" style="1" customWidth="1"/>
    <col min="7174" max="7174" width="13.7109375" style="1" customWidth="1"/>
    <col min="7175" max="7175" width="14.5703125" style="1" customWidth="1"/>
    <col min="7176" max="7176" width="20.7109375" style="1" customWidth="1"/>
    <col min="7177" max="7177" width="15" style="1" customWidth="1"/>
    <col min="7178" max="7178" width="15.42578125" style="1" customWidth="1"/>
    <col min="7179" max="7179" width="10.85546875" style="1" customWidth="1"/>
    <col min="7180" max="7180" width="13.140625" style="1" customWidth="1"/>
    <col min="7181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29" width="12.5703125" style="1" customWidth="1"/>
    <col min="7430" max="7430" width="13.7109375" style="1" customWidth="1"/>
    <col min="7431" max="7431" width="14.5703125" style="1" customWidth="1"/>
    <col min="7432" max="7432" width="20.7109375" style="1" customWidth="1"/>
    <col min="7433" max="7433" width="15" style="1" customWidth="1"/>
    <col min="7434" max="7434" width="15.42578125" style="1" customWidth="1"/>
    <col min="7435" max="7435" width="10.85546875" style="1" customWidth="1"/>
    <col min="7436" max="7436" width="13.140625" style="1" customWidth="1"/>
    <col min="7437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5" width="12.5703125" style="1" customWidth="1"/>
    <col min="7686" max="7686" width="13.7109375" style="1" customWidth="1"/>
    <col min="7687" max="7687" width="14.5703125" style="1" customWidth="1"/>
    <col min="7688" max="7688" width="20.7109375" style="1" customWidth="1"/>
    <col min="7689" max="7689" width="15" style="1" customWidth="1"/>
    <col min="7690" max="7690" width="15.42578125" style="1" customWidth="1"/>
    <col min="7691" max="7691" width="10.85546875" style="1" customWidth="1"/>
    <col min="7692" max="7692" width="13.140625" style="1" customWidth="1"/>
    <col min="7693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1" width="12.5703125" style="1" customWidth="1"/>
    <col min="7942" max="7942" width="13.7109375" style="1" customWidth="1"/>
    <col min="7943" max="7943" width="14.5703125" style="1" customWidth="1"/>
    <col min="7944" max="7944" width="20.7109375" style="1" customWidth="1"/>
    <col min="7945" max="7945" width="15" style="1" customWidth="1"/>
    <col min="7946" max="7946" width="15.42578125" style="1" customWidth="1"/>
    <col min="7947" max="7947" width="10.85546875" style="1" customWidth="1"/>
    <col min="7948" max="7948" width="13.140625" style="1" customWidth="1"/>
    <col min="7949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7" width="12.5703125" style="1" customWidth="1"/>
    <col min="8198" max="8198" width="13.7109375" style="1" customWidth="1"/>
    <col min="8199" max="8199" width="14.5703125" style="1" customWidth="1"/>
    <col min="8200" max="8200" width="20.7109375" style="1" customWidth="1"/>
    <col min="8201" max="8201" width="15" style="1" customWidth="1"/>
    <col min="8202" max="8202" width="15.42578125" style="1" customWidth="1"/>
    <col min="8203" max="8203" width="10.85546875" style="1" customWidth="1"/>
    <col min="8204" max="8204" width="13.140625" style="1" customWidth="1"/>
    <col min="8205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3" width="12.5703125" style="1" customWidth="1"/>
    <col min="8454" max="8454" width="13.7109375" style="1" customWidth="1"/>
    <col min="8455" max="8455" width="14.5703125" style="1" customWidth="1"/>
    <col min="8456" max="8456" width="20.7109375" style="1" customWidth="1"/>
    <col min="8457" max="8457" width="15" style="1" customWidth="1"/>
    <col min="8458" max="8458" width="15.42578125" style="1" customWidth="1"/>
    <col min="8459" max="8459" width="10.85546875" style="1" customWidth="1"/>
    <col min="8460" max="8460" width="13.140625" style="1" customWidth="1"/>
    <col min="8461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09" width="12.5703125" style="1" customWidth="1"/>
    <col min="8710" max="8710" width="13.7109375" style="1" customWidth="1"/>
    <col min="8711" max="8711" width="14.5703125" style="1" customWidth="1"/>
    <col min="8712" max="8712" width="20.7109375" style="1" customWidth="1"/>
    <col min="8713" max="8713" width="15" style="1" customWidth="1"/>
    <col min="8714" max="8714" width="15.42578125" style="1" customWidth="1"/>
    <col min="8715" max="8715" width="10.85546875" style="1" customWidth="1"/>
    <col min="8716" max="8716" width="13.140625" style="1" customWidth="1"/>
    <col min="8717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5" width="12.5703125" style="1" customWidth="1"/>
    <col min="8966" max="8966" width="13.7109375" style="1" customWidth="1"/>
    <col min="8967" max="8967" width="14.5703125" style="1" customWidth="1"/>
    <col min="8968" max="8968" width="20.7109375" style="1" customWidth="1"/>
    <col min="8969" max="8969" width="15" style="1" customWidth="1"/>
    <col min="8970" max="8970" width="15.42578125" style="1" customWidth="1"/>
    <col min="8971" max="8971" width="10.85546875" style="1" customWidth="1"/>
    <col min="8972" max="8972" width="13.140625" style="1" customWidth="1"/>
    <col min="8973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1" width="12.5703125" style="1" customWidth="1"/>
    <col min="9222" max="9222" width="13.7109375" style="1" customWidth="1"/>
    <col min="9223" max="9223" width="14.5703125" style="1" customWidth="1"/>
    <col min="9224" max="9224" width="20.7109375" style="1" customWidth="1"/>
    <col min="9225" max="9225" width="15" style="1" customWidth="1"/>
    <col min="9226" max="9226" width="15.42578125" style="1" customWidth="1"/>
    <col min="9227" max="9227" width="10.85546875" style="1" customWidth="1"/>
    <col min="9228" max="9228" width="13.140625" style="1" customWidth="1"/>
    <col min="9229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7" width="12.5703125" style="1" customWidth="1"/>
    <col min="9478" max="9478" width="13.7109375" style="1" customWidth="1"/>
    <col min="9479" max="9479" width="14.5703125" style="1" customWidth="1"/>
    <col min="9480" max="9480" width="20.7109375" style="1" customWidth="1"/>
    <col min="9481" max="9481" width="15" style="1" customWidth="1"/>
    <col min="9482" max="9482" width="15.42578125" style="1" customWidth="1"/>
    <col min="9483" max="9483" width="10.85546875" style="1" customWidth="1"/>
    <col min="9484" max="9484" width="13.140625" style="1" customWidth="1"/>
    <col min="9485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3" width="12.5703125" style="1" customWidth="1"/>
    <col min="9734" max="9734" width="13.7109375" style="1" customWidth="1"/>
    <col min="9735" max="9735" width="14.5703125" style="1" customWidth="1"/>
    <col min="9736" max="9736" width="20.7109375" style="1" customWidth="1"/>
    <col min="9737" max="9737" width="15" style="1" customWidth="1"/>
    <col min="9738" max="9738" width="15.42578125" style="1" customWidth="1"/>
    <col min="9739" max="9739" width="10.85546875" style="1" customWidth="1"/>
    <col min="9740" max="9740" width="13.140625" style="1" customWidth="1"/>
    <col min="9741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89" width="12.5703125" style="1" customWidth="1"/>
    <col min="9990" max="9990" width="13.7109375" style="1" customWidth="1"/>
    <col min="9991" max="9991" width="14.5703125" style="1" customWidth="1"/>
    <col min="9992" max="9992" width="20.7109375" style="1" customWidth="1"/>
    <col min="9993" max="9993" width="15" style="1" customWidth="1"/>
    <col min="9994" max="9994" width="15.42578125" style="1" customWidth="1"/>
    <col min="9995" max="9995" width="10.85546875" style="1" customWidth="1"/>
    <col min="9996" max="9996" width="13.140625" style="1" customWidth="1"/>
    <col min="9997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5" width="12.5703125" style="1" customWidth="1"/>
    <col min="10246" max="10246" width="13.7109375" style="1" customWidth="1"/>
    <col min="10247" max="10247" width="14.5703125" style="1" customWidth="1"/>
    <col min="10248" max="10248" width="20.7109375" style="1" customWidth="1"/>
    <col min="10249" max="10249" width="15" style="1" customWidth="1"/>
    <col min="10250" max="10250" width="15.42578125" style="1" customWidth="1"/>
    <col min="10251" max="10251" width="10.85546875" style="1" customWidth="1"/>
    <col min="10252" max="10252" width="13.140625" style="1" customWidth="1"/>
    <col min="10253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1" width="12.5703125" style="1" customWidth="1"/>
    <col min="10502" max="10502" width="13.7109375" style="1" customWidth="1"/>
    <col min="10503" max="10503" width="14.5703125" style="1" customWidth="1"/>
    <col min="10504" max="10504" width="20.7109375" style="1" customWidth="1"/>
    <col min="10505" max="10505" width="15" style="1" customWidth="1"/>
    <col min="10506" max="10506" width="15.42578125" style="1" customWidth="1"/>
    <col min="10507" max="10507" width="10.85546875" style="1" customWidth="1"/>
    <col min="10508" max="10508" width="13.140625" style="1" customWidth="1"/>
    <col min="10509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7" width="12.5703125" style="1" customWidth="1"/>
    <col min="10758" max="10758" width="13.7109375" style="1" customWidth="1"/>
    <col min="10759" max="10759" width="14.5703125" style="1" customWidth="1"/>
    <col min="10760" max="10760" width="20.7109375" style="1" customWidth="1"/>
    <col min="10761" max="10761" width="15" style="1" customWidth="1"/>
    <col min="10762" max="10762" width="15.42578125" style="1" customWidth="1"/>
    <col min="10763" max="10763" width="10.85546875" style="1" customWidth="1"/>
    <col min="10764" max="10764" width="13.140625" style="1" customWidth="1"/>
    <col min="10765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3" width="12.5703125" style="1" customWidth="1"/>
    <col min="11014" max="11014" width="13.7109375" style="1" customWidth="1"/>
    <col min="11015" max="11015" width="14.5703125" style="1" customWidth="1"/>
    <col min="11016" max="11016" width="20.7109375" style="1" customWidth="1"/>
    <col min="11017" max="11017" width="15" style="1" customWidth="1"/>
    <col min="11018" max="11018" width="15.42578125" style="1" customWidth="1"/>
    <col min="11019" max="11019" width="10.85546875" style="1" customWidth="1"/>
    <col min="11020" max="11020" width="13.140625" style="1" customWidth="1"/>
    <col min="11021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69" width="12.5703125" style="1" customWidth="1"/>
    <col min="11270" max="11270" width="13.7109375" style="1" customWidth="1"/>
    <col min="11271" max="11271" width="14.5703125" style="1" customWidth="1"/>
    <col min="11272" max="11272" width="20.7109375" style="1" customWidth="1"/>
    <col min="11273" max="11273" width="15" style="1" customWidth="1"/>
    <col min="11274" max="11274" width="15.42578125" style="1" customWidth="1"/>
    <col min="11275" max="11275" width="10.85546875" style="1" customWidth="1"/>
    <col min="11276" max="11276" width="13.140625" style="1" customWidth="1"/>
    <col min="11277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5" width="12.5703125" style="1" customWidth="1"/>
    <col min="11526" max="11526" width="13.7109375" style="1" customWidth="1"/>
    <col min="11527" max="11527" width="14.5703125" style="1" customWidth="1"/>
    <col min="11528" max="11528" width="20.7109375" style="1" customWidth="1"/>
    <col min="11529" max="11529" width="15" style="1" customWidth="1"/>
    <col min="11530" max="11530" width="15.42578125" style="1" customWidth="1"/>
    <col min="11531" max="11531" width="10.85546875" style="1" customWidth="1"/>
    <col min="11532" max="11532" width="13.140625" style="1" customWidth="1"/>
    <col min="11533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1" width="12.5703125" style="1" customWidth="1"/>
    <col min="11782" max="11782" width="13.7109375" style="1" customWidth="1"/>
    <col min="11783" max="11783" width="14.5703125" style="1" customWidth="1"/>
    <col min="11784" max="11784" width="20.7109375" style="1" customWidth="1"/>
    <col min="11785" max="11785" width="15" style="1" customWidth="1"/>
    <col min="11786" max="11786" width="15.42578125" style="1" customWidth="1"/>
    <col min="11787" max="11787" width="10.85546875" style="1" customWidth="1"/>
    <col min="11788" max="11788" width="13.140625" style="1" customWidth="1"/>
    <col min="11789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7" width="12.5703125" style="1" customWidth="1"/>
    <col min="12038" max="12038" width="13.7109375" style="1" customWidth="1"/>
    <col min="12039" max="12039" width="14.5703125" style="1" customWidth="1"/>
    <col min="12040" max="12040" width="20.7109375" style="1" customWidth="1"/>
    <col min="12041" max="12041" width="15" style="1" customWidth="1"/>
    <col min="12042" max="12042" width="15.42578125" style="1" customWidth="1"/>
    <col min="12043" max="12043" width="10.85546875" style="1" customWidth="1"/>
    <col min="12044" max="12044" width="13.140625" style="1" customWidth="1"/>
    <col min="12045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3" width="12.5703125" style="1" customWidth="1"/>
    <col min="12294" max="12294" width="13.7109375" style="1" customWidth="1"/>
    <col min="12295" max="12295" width="14.5703125" style="1" customWidth="1"/>
    <col min="12296" max="12296" width="20.7109375" style="1" customWidth="1"/>
    <col min="12297" max="12297" width="15" style="1" customWidth="1"/>
    <col min="12298" max="12298" width="15.42578125" style="1" customWidth="1"/>
    <col min="12299" max="12299" width="10.85546875" style="1" customWidth="1"/>
    <col min="12300" max="12300" width="13.140625" style="1" customWidth="1"/>
    <col min="12301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49" width="12.5703125" style="1" customWidth="1"/>
    <col min="12550" max="12550" width="13.7109375" style="1" customWidth="1"/>
    <col min="12551" max="12551" width="14.5703125" style="1" customWidth="1"/>
    <col min="12552" max="12552" width="20.7109375" style="1" customWidth="1"/>
    <col min="12553" max="12553" width="15" style="1" customWidth="1"/>
    <col min="12554" max="12554" width="15.42578125" style="1" customWidth="1"/>
    <col min="12555" max="12555" width="10.85546875" style="1" customWidth="1"/>
    <col min="12556" max="12556" width="13.140625" style="1" customWidth="1"/>
    <col min="12557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5" width="12.5703125" style="1" customWidth="1"/>
    <col min="12806" max="12806" width="13.7109375" style="1" customWidth="1"/>
    <col min="12807" max="12807" width="14.5703125" style="1" customWidth="1"/>
    <col min="12808" max="12808" width="20.7109375" style="1" customWidth="1"/>
    <col min="12809" max="12809" width="15" style="1" customWidth="1"/>
    <col min="12810" max="12810" width="15.42578125" style="1" customWidth="1"/>
    <col min="12811" max="12811" width="10.85546875" style="1" customWidth="1"/>
    <col min="12812" max="12812" width="13.140625" style="1" customWidth="1"/>
    <col min="12813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1" width="12.5703125" style="1" customWidth="1"/>
    <col min="13062" max="13062" width="13.7109375" style="1" customWidth="1"/>
    <col min="13063" max="13063" width="14.5703125" style="1" customWidth="1"/>
    <col min="13064" max="13064" width="20.7109375" style="1" customWidth="1"/>
    <col min="13065" max="13065" width="15" style="1" customWidth="1"/>
    <col min="13066" max="13066" width="15.42578125" style="1" customWidth="1"/>
    <col min="13067" max="13067" width="10.85546875" style="1" customWidth="1"/>
    <col min="13068" max="13068" width="13.140625" style="1" customWidth="1"/>
    <col min="13069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7" width="12.5703125" style="1" customWidth="1"/>
    <col min="13318" max="13318" width="13.7109375" style="1" customWidth="1"/>
    <col min="13319" max="13319" width="14.5703125" style="1" customWidth="1"/>
    <col min="13320" max="13320" width="20.7109375" style="1" customWidth="1"/>
    <col min="13321" max="13321" width="15" style="1" customWidth="1"/>
    <col min="13322" max="13322" width="15.42578125" style="1" customWidth="1"/>
    <col min="13323" max="13323" width="10.85546875" style="1" customWidth="1"/>
    <col min="13324" max="13324" width="13.140625" style="1" customWidth="1"/>
    <col min="13325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3" width="12.5703125" style="1" customWidth="1"/>
    <col min="13574" max="13574" width="13.7109375" style="1" customWidth="1"/>
    <col min="13575" max="13575" width="14.5703125" style="1" customWidth="1"/>
    <col min="13576" max="13576" width="20.7109375" style="1" customWidth="1"/>
    <col min="13577" max="13577" width="15" style="1" customWidth="1"/>
    <col min="13578" max="13578" width="15.42578125" style="1" customWidth="1"/>
    <col min="13579" max="13579" width="10.85546875" style="1" customWidth="1"/>
    <col min="13580" max="13580" width="13.140625" style="1" customWidth="1"/>
    <col min="13581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29" width="12.5703125" style="1" customWidth="1"/>
    <col min="13830" max="13830" width="13.7109375" style="1" customWidth="1"/>
    <col min="13831" max="13831" width="14.5703125" style="1" customWidth="1"/>
    <col min="13832" max="13832" width="20.7109375" style="1" customWidth="1"/>
    <col min="13833" max="13833" width="15" style="1" customWidth="1"/>
    <col min="13834" max="13834" width="15.42578125" style="1" customWidth="1"/>
    <col min="13835" max="13835" width="10.85546875" style="1" customWidth="1"/>
    <col min="13836" max="13836" width="13.140625" style="1" customWidth="1"/>
    <col min="13837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5" width="12.5703125" style="1" customWidth="1"/>
    <col min="14086" max="14086" width="13.7109375" style="1" customWidth="1"/>
    <col min="14087" max="14087" width="14.5703125" style="1" customWidth="1"/>
    <col min="14088" max="14088" width="20.7109375" style="1" customWidth="1"/>
    <col min="14089" max="14089" width="15" style="1" customWidth="1"/>
    <col min="14090" max="14090" width="15.42578125" style="1" customWidth="1"/>
    <col min="14091" max="14091" width="10.85546875" style="1" customWidth="1"/>
    <col min="14092" max="14092" width="13.140625" style="1" customWidth="1"/>
    <col min="14093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1" width="12.5703125" style="1" customWidth="1"/>
    <col min="14342" max="14342" width="13.7109375" style="1" customWidth="1"/>
    <col min="14343" max="14343" width="14.5703125" style="1" customWidth="1"/>
    <col min="14344" max="14344" width="20.7109375" style="1" customWidth="1"/>
    <col min="14345" max="14345" width="15" style="1" customWidth="1"/>
    <col min="14346" max="14346" width="15.42578125" style="1" customWidth="1"/>
    <col min="14347" max="14347" width="10.85546875" style="1" customWidth="1"/>
    <col min="14348" max="14348" width="13.140625" style="1" customWidth="1"/>
    <col min="14349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7" width="12.5703125" style="1" customWidth="1"/>
    <col min="14598" max="14598" width="13.7109375" style="1" customWidth="1"/>
    <col min="14599" max="14599" width="14.5703125" style="1" customWidth="1"/>
    <col min="14600" max="14600" width="20.7109375" style="1" customWidth="1"/>
    <col min="14601" max="14601" width="15" style="1" customWidth="1"/>
    <col min="14602" max="14602" width="15.42578125" style="1" customWidth="1"/>
    <col min="14603" max="14603" width="10.85546875" style="1" customWidth="1"/>
    <col min="14604" max="14604" width="13.140625" style="1" customWidth="1"/>
    <col min="14605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3" width="12.5703125" style="1" customWidth="1"/>
    <col min="14854" max="14854" width="13.7109375" style="1" customWidth="1"/>
    <col min="14855" max="14855" width="14.5703125" style="1" customWidth="1"/>
    <col min="14856" max="14856" width="20.7109375" style="1" customWidth="1"/>
    <col min="14857" max="14857" width="15" style="1" customWidth="1"/>
    <col min="14858" max="14858" width="15.42578125" style="1" customWidth="1"/>
    <col min="14859" max="14859" width="10.85546875" style="1" customWidth="1"/>
    <col min="14860" max="14860" width="13.140625" style="1" customWidth="1"/>
    <col min="14861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09" width="12.5703125" style="1" customWidth="1"/>
    <col min="15110" max="15110" width="13.7109375" style="1" customWidth="1"/>
    <col min="15111" max="15111" width="14.5703125" style="1" customWidth="1"/>
    <col min="15112" max="15112" width="20.7109375" style="1" customWidth="1"/>
    <col min="15113" max="15113" width="15" style="1" customWidth="1"/>
    <col min="15114" max="15114" width="15.42578125" style="1" customWidth="1"/>
    <col min="15115" max="15115" width="10.85546875" style="1" customWidth="1"/>
    <col min="15116" max="15116" width="13.140625" style="1" customWidth="1"/>
    <col min="15117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5" width="12.5703125" style="1" customWidth="1"/>
    <col min="15366" max="15366" width="13.7109375" style="1" customWidth="1"/>
    <col min="15367" max="15367" width="14.5703125" style="1" customWidth="1"/>
    <col min="15368" max="15368" width="20.7109375" style="1" customWidth="1"/>
    <col min="15369" max="15369" width="15" style="1" customWidth="1"/>
    <col min="15370" max="15370" width="15.42578125" style="1" customWidth="1"/>
    <col min="15371" max="15371" width="10.85546875" style="1" customWidth="1"/>
    <col min="15372" max="15372" width="13.140625" style="1" customWidth="1"/>
    <col min="15373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1" width="12.5703125" style="1" customWidth="1"/>
    <col min="15622" max="15622" width="13.7109375" style="1" customWidth="1"/>
    <col min="15623" max="15623" width="14.5703125" style="1" customWidth="1"/>
    <col min="15624" max="15624" width="20.7109375" style="1" customWidth="1"/>
    <col min="15625" max="15625" width="15" style="1" customWidth="1"/>
    <col min="15626" max="15626" width="15.42578125" style="1" customWidth="1"/>
    <col min="15627" max="15627" width="10.85546875" style="1" customWidth="1"/>
    <col min="15628" max="15628" width="13.140625" style="1" customWidth="1"/>
    <col min="15629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7" width="12.5703125" style="1" customWidth="1"/>
    <col min="15878" max="15878" width="13.7109375" style="1" customWidth="1"/>
    <col min="15879" max="15879" width="14.5703125" style="1" customWidth="1"/>
    <col min="15880" max="15880" width="20.7109375" style="1" customWidth="1"/>
    <col min="15881" max="15881" width="15" style="1" customWidth="1"/>
    <col min="15882" max="15882" width="15.42578125" style="1" customWidth="1"/>
    <col min="15883" max="15883" width="10.85546875" style="1" customWidth="1"/>
    <col min="15884" max="15884" width="13.140625" style="1" customWidth="1"/>
    <col min="15885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3" width="12.5703125" style="1" customWidth="1"/>
    <col min="16134" max="16134" width="13.7109375" style="1" customWidth="1"/>
    <col min="16135" max="16135" width="14.5703125" style="1" customWidth="1"/>
    <col min="16136" max="16136" width="20.7109375" style="1" customWidth="1"/>
    <col min="16137" max="16137" width="15" style="1" customWidth="1"/>
    <col min="16138" max="16138" width="15.42578125" style="1" customWidth="1"/>
    <col min="16139" max="16139" width="10.85546875" style="1" customWidth="1"/>
    <col min="16140" max="16140" width="13.140625" style="1" customWidth="1"/>
    <col min="16141" max="16384" width="9.140625" style="1"/>
  </cols>
  <sheetData>
    <row r="1" spans="1:12">
      <c r="A1" s="26" t="s">
        <v>37</v>
      </c>
      <c r="B1" s="17" t="s">
        <v>0</v>
      </c>
      <c r="C1" s="18" t="s">
        <v>1</v>
      </c>
      <c r="D1" s="21" t="s">
        <v>2</v>
      </c>
      <c r="E1" s="8"/>
      <c r="F1" s="9"/>
      <c r="G1" s="11" t="s">
        <v>3</v>
      </c>
      <c r="H1" s="9"/>
      <c r="I1" s="9"/>
      <c r="J1" s="9"/>
      <c r="K1" s="10"/>
      <c r="L1" s="12" t="s">
        <v>4</v>
      </c>
    </row>
    <row r="2" spans="1:12">
      <c r="B2" s="19"/>
      <c r="C2" s="20"/>
      <c r="D2" s="22"/>
      <c r="E2" s="15"/>
      <c r="F2" s="15"/>
      <c r="G2" s="15"/>
      <c r="H2" s="15"/>
      <c r="I2" s="15"/>
      <c r="J2" s="15"/>
      <c r="K2" s="16"/>
      <c r="L2" s="13"/>
    </row>
    <row r="4" spans="1:12">
      <c r="A4" s="1" t="s">
        <v>5</v>
      </c>
      <c r="B4" s="1">
        <v>5000</v>
      </c>
      <c r="C4" s="1">
        <v>2000</v>
      </c>
      <c r="D4" s="1">
        <f>+C4+B4</f>
        <v>7000</v>
      </c>
    </row>
    <row r="5" spans="1:12">
      <c r="A5" s="1" t="s">
        <v>6</v>
      </c>
      <c r="B5" s="1">
        <v>3000</v>
      </c>
      <c r="C5" s="1">
        <v>1000</v>
      </c>
      <c r="D5" s="1">
        <f>+C5+B5</f>
        <v>4000</v>
      </c>
    </row>
    <row r="6" spans="1:12">
      <c r="A6" s="1" t="s">
        <v>42</v>
      </c>
      <c r="B6" s="1">
        <v>8000</v>
      </c>
      <c r="C6" s="1">
        <v>4000</v>
      </c>
      <c r="D6" s="1">
        <f>+C6+B6</f>
        <v>12000</v>
      </c>
    </row>
    <row r="7" spans="1:12">
      <c r="A7" s="6" t="s">
        <v>8</v>
      </c>
    </row>
    <row r="8" spans="1:12">
      <c r="A8" s="3" t="s">
        <v>9</v>
      </c>
      <c r="B8" s="1">
        <v>3000</v>
      </c>
      <c r="D8" s="1">
        <f>+C8+B8</f>
        <v>3000</v>
      </c>
    </row>
    <row r="9" spans="1:12" ht="13.5" thickBot="1">
      <c r="A9" s="1" t="s">
        <v>10</v>
      </c>
      <c r="B9" s="4">
        <f>SUM(B4:B8)</f>
        <v>19000</v>
      </c>
      <c r="C9" s="4">
        <f>SUM(C4:C8)</f>
        <v>7000</v>
      </c>
      <c r="D9" s="4">
        <f>+C9+B9</f>
        <v>26000</v>
      </c>
      <c r="E9" s="4"/>
      <c r="F9" s="4"/>
      <c r="G9" s="4"/>
      <c r="H9" s="4"/>
      <c r="I9" s="4"/>
      <c r="J9" s="4"/>
      <c r="K9" s="4"/>
      <c r="L9" s="4"/>
    </row>
    <row r="10" spans="1:12" ht="13.5" thickTop="1"/>
    <row r="11" spans="1:12">
      <c r="A11" s="1" t="s">
        <v>11</v>
      </c>
      <c r="B11" s="1">
        <f>+B18-SUM(B12:B17)</f>
        <v>9000</v>
      </c>
      <c r="C11" s="1">
        <f>+C18-SUM(C12:C17)</f>
        <v>1200</v>
      </c>
      <c r="D11" s="1">
        <f>+C11+B11</f>
        <v>10200</v>
      </c>
    </row>
    <row r="12" spans="1:12">
      <c r="A12" s="1" t="s">
        <v>12</v>
      </c>
      <c r="B12" s="1">
        <v>4000</v>
      </c>
      <c r="C12" s="1">
        <v>2000</v>
      </c>
      <c r="D12" s="1">
        <f>+C12+B12</f>
        <v>6000</v>
      </c>
    </row>
    <row r="13" spans="1:12" s="6" customFormat="1">
      <c r="A13" s="5" t="s">
        <v>13</v>
      </c>
      <c r="E13" s="7"/>
      <c r="F13" s="7"/>
      <c r="L13" s="1"/>
    </row>
    <row r="14" spans="1:12" s="6" customFormat="1">
      <c r="A14" s="6" t="s">
        <v>14</v>
      </c>
      <c r="K14" s="7"/>
      <c r="L14" s="1"/>
    </row>
    <row r="15" spans="1:12">
      <c r="A15" s="1" t="s">
        <v>15</v>
      </c>
      <c r="B15" s="1">
        <v>3000</v>
      </c>
      <c r="C15" s="1">
        <v>2000</v>
      </c>
      <c r="D15" s="1">
        <f>+C15+B15</f>
        <v>5000</v>
      </c>
    </row>
    <row r="16" spans="1:12">
      <c r="A16" s="1" t="s">
        <v>16</v>
      </c>
      <c r="B16" s="1">
        <v>2500</v>
      </c>
      <c r="C16" s="1">
        <v>1000</v>
      </c>
      <c r="D16" s="1">
        <f>+C16+B16</f>
        <v>3500</v>
      </c>
    </row>
    <row r="17" spans="1:12">
      <c r="A17" s="1" t="s">
        <v>17</v>
      </c>
      <c r="B17" s="1">
        <v>500</v>
      </c>
      <c r="C17" s="1">
        <v>800</v>
      </c>
      <c r="D17" s="1">
        <f>+C17+B17</f>
        <v>1300</v>
      </c>
    </row>
    <row r="18" spans="1:12" ht="13.5" thickBot="1">
      <c r="A18" s="1" t="s">
        <v>18</v>
      </c>
      <c r="B18" s="4">
        <f>+B9</f>
        <v>19000</v>
      </c>
      <c r="C18" s="4">
        <f>+C9</f>
        <v>7000</v>
      </c>
      <c r="D18" s="4">
        <f>+C18+B18</f>
        <v>26000</v>
      </c>
      <c r="E18" s="4"/>
      <c r="F18" s="4"/>
      <c r="G18" s="4"/>
      <c r="H18" s="4"/>
      <c r="I18" s="4"/>
      <c r="J18" s="4"/>
      <c r="K18" s="4"/>
      <c r="L18" s="4"/>
    </row>
    <row r="19" spans="1:12" ht="13.5" thickTop="1"/>
    <row r="20" spans="1:12">
      <c r="A20" s="1" t="s">
        <v>19</v>
      </c>
      <c r="B20" s="1">
        <v>12000</v>
      </c>
      <c r="C20" s="1">
        <v>8000</v>
      </c>
      <c r="D20" s="1">
        <f>+C20+B20</f>
        <v>20000</v>
      </c>
    </row>
    <row r="21" spans="1:12">
      <c r="A21" s="3" t="s">
        <v>20</v>
      </c>
      <c r="B21" s="1">
        <v>0</v>
      </c>
      <c r="D21" s="1">
        <f>+C21+B21</f>
        <v>0</v>
      </c>
    </row>
    <row r="22" spans="1:12">
      <c r="A22" s="3" t="s">
        <v>29</v>
      </c>
      <c r="B22" s="1">
        <f>-B20-B21-B24+B26-B23</f>
        <v>-11000</v>
      </c>
      <c r="C22" s="1">
        <f>-C20-C21-C24+C26-C23</f>
        <v>-6400</v>
      </c>
      <c r="D22" s="1">
        <f>+C22+B22</f>
        <v>-17400</v>
      </c>
    </row>
    <row r="23" spans="1:12">
      <c r="A23" s="2" t="s">
        <v>26</v>
      </c>
      <c r="B23" s="1">
        <v>0</v>
      </c>
      <c r="C23" s="1">
        <v>0</v>
      </c>
      <c r="D23" s="1">
        <f>+C23+B23</f>
        <v>0</v>
      </c>
    </row>
    <row r="24" spans="1:12">
      <c r="A24" s="1" t="s">
        <v>23</v>
      </c>
      <c r="B24" s="1">
        <f>-B26</f>
        <v>-500</v>
      </c>
      <c r="C24" s="1">
        <f>-C26</f>
        <v>-800</v>
      </c>
      <c r="D24" s="1">
        <f>+C24+B24</f>
        <v>-1300</v>
      </c>
    </row>
    <row r="25" spans="1:12">
      <c r="A25" s="6" t="s">
        <v>14</v>
      </c>
    </row>
    <row r="26" spans="1:12" ht="13.5" thickBot="1">
      <c r="A26" s="1" t="s">
        <v>24</v>
      </c>
      <c r="B26" s="4">
        <f>+B17</f>
        <v>500</v>
      </c>
      <c r="C26" s="4">
        <f>+C17</f>
        <v>800</v>
      </c>
      <c r="D26" s="4">
        <f>+C26+B26</f>
        <v>1300</v>
      </c>
      <c r="E26" s="4">
        <f>SUM(E20:E25)</f>
        <v>0</v>
      </c>
      <c r="F26" s="4"/>
      <c r="G26" s="4">
        <f>SUM(G20:G25)</f>
        <v>0</v>
      </c>
      <c r="H26" s="4">
        <f>SUM(H20:H25)</f>
        <v>0</v>
      </c>
      <c r="I26" s="4"/>
      <c r="J26" s="4">
        <f>SUM(J20:J25)</f>
        <v>0</v>
      </c>
      <c r="K26" s="4">
        <f>SUM(K20:K25)</f>
        <v>0</v>
      </c>
      <c r="L26" s="4">
        <f>SUM(L20:L25)</f>
        <v>0</v>
      </c>
    </row>
    <row r="27" spans="1:12" ht="13.5" hidden="1" thickTop="1"/>
    <row r="28" spans="1:12" ht="13.5" hidden="1" thickTop="1">
      <c r="B28" s="1">
        <f>SUM(B20:B25)</f>
        <v>500</v>
      </c>
      <c r="C28" s="1">
        <f>SUM(C20:C25)</f>
        <v>800</v>
      </c>
    </row>
    <row r="29" spans="1:12" ht="13.5" hidden="1" thickTop="1"/>
    <row r="30" spans="1:12" ht="13.5" hidden="1" thickTop="1">
      <c r="A30"/>
      <c r="B30"/>
      <c r="C30"/>
      <c r="D30"/>
      <c r="E30"/>
      <c r="F30"/>
      <c r="G30"/>
      <c r="H30"/>
      <c r="I30"/>
      <c r="J30"/>
      <c r="K30"/>
    </row>
    <row r="31" spans="1:12" s="26" customFormat="1" ht="27" hidden="1" customHeight="1">
      <c r="A31" s="25" t="s">
        <v>38</v>
      </c>
      <c r="G31" s="26" t="s">
        <v>39</v>
      </c>
    </row>
    <row r="32" spans="1:12" ht="13.5" hidden="1" thickTop="1"/>
    <row r="33" spans="1:12" ht="13.5" thickTop="1">
      <c r="A33" s="3"/>
    </row>
    <row r="34" spans="1:12">
      <c r="A34" s="26" t="s">
        <v>43</v>
      </c>
      <c r="B34" s="17" t="s">
        <v>0</v>
      </c>
      <c r="C34" s="18" t="s">
        <v>1</v>
      </c>
      <c r="D34" s="21" t="s">
        <v>2</v>
      </c>
      <c r="E34" s="8"/>
      <c r="F34" s="9"/>
      <c r="G34" s="11" t="s">
        <v>3</v>
      </c>
      <c r="H34" s="9"/>
      <c r="I34" s="9"/>
      <c r="J34" s="9"/>
      <c r="K34" s="10"/>
      <c r="L34" s="12" t="s">
        <v>4</v>
      </c>
    </row>
    <row r="35" spans="1:12">
      <c r="B35" s="19"/>
      <c r="C35" s="20"/>
      <c r="D35" s="22"/>
      <c r="E35" s="15"/>
      <c r="F35" s="15"/>
      <c r="G35" s="15"/>
      <c r="H35" s="15"/>
      <c r="I35" s="15"/>
      <c r="J35" s="15"/>
      <c r="K35" s="16"/>
      <c r="L35" s="13"/>
    </row>
    <row r="37" spans="1:12">
      <c r="A37" s="1" t="s">
        <v>5</v>
      </c>
      <c r="B37" s="1">
        <v>6000</v>
      </c>
      <c r="C37" s="1">
        <v>2500</v>
      </c>
      <c r="D37" s="1">
        <f>+C37+B37</f>
        <v>8500</v>
      </c>
    </row>
    <row r="38" spans="1:12">
      <c r="A38" s="1" t="s">
        <v>6</v>
      </c>
      <c r="B38" s="1">
        <v>3500</v>
      </c>
      <c r="C38" s="1">
        <v>1000</v>
      </c>
      <c r="D38" s="1">
        <f>+C38+B38</f>
        <v>4500</v>
      </c>
    </row>
    <row r="39" spans="1:12">
      <c r="A39" s="1" t="s">
        <v>42</v>
      </c>
      <c r="B39" s="1">
        <v>8000</v>
      </c>
      <c r="C39" s="1">
        <v>4000</v>
      </c>
      <c r="D39" s="1">
        <f>+C39+B39</f>
        <v>12000</v>
      </c>
    </row>
    <row r="40" spans="1:12">
      <c r="A40" s="6" t="s">
        <v>8</v>
      </c>
    </row>
    <row r="41" spans="1:12">
      <c r="A41" s="3" t="s">
        <v>9</v>
      </c>
      <c r="B41" s="1">
        <v>3000</v>
      </c>
      <c r="D41" s="1">
        <f>+C41+B41</f>
        <v>3000</v>
      </c>
    </row>
    <row r="42" spans="1:12" ht="13.5" thickBot="1">
      <c r="A42" s="1" t="s">
        <v>10</v>
      </c>
      <c r="B42" s="4">
        <f>SUM(B37:B41)</f>
        <v>20500</v>
      </c>
      <c r="C42" s="4">
        <f>SUM(C37:C41)</f>
        <v>7500</v>
      </c>
      <c r="D42" s="4">
        <f>+C42+B42</f>
        <v>28000</v>
      </c>
      <c r="E42" s="4"/>
      <c r="F42" s="4"/>
      <c r="G42" s="4"/>
      <c r="H42" s="4"/>
      <c r="I42" s="4"/>
      <c r="J42" s="4"/>
      <c r="K42" s="4"/>
      <c r="L42" s="4"/>
    </row>
    <row r="43" spans="1:12" ht="13.5" thickTop="1"/>
    <row r="44" spans="1:12">
      <c r="A44" s="1" t="s">
        <v>11</v>
      </c>
      <c r="B44" s="1">
        <f>+B51-SUM(B45:B50)</f>
        <v>10400</v>
      </c>
      <c r="C44" s="1">
        <f>+C51-SUM(C45:C50)</f>
        <v>2100</v>
      </c>
      <c r="D44" s="1">
        <f>+C44+B44</f>
        <v>12500</v>
      </c>
    </row>
    <row r="45" spans="1:12">
      <c r="A45" s="1" t="s">
        <v>12</v>
      </c>
      <c r="B45" s="1">
        <v>3500</v>
      </c>
      <c r="C45" s="1">
        <v>1500</v>
      </c>
      <c r="D45" s="1">
        <f>+C45+B45</f>
        <v>5000</v>
      </c>
    </row>
    <row r="46" spans="1:12">
      <c r="A46" s="5" t="s">
        <v>13</v>
      </c>
      <c r="B46" s="6"/>
      <c r="C46" s="6"/>
      <c r="D46" s="6"/>
      <c r="E46" s="7"/>
      <c r="F46" s="7"/>
      <c r="G46" s="6"/>
      <c r="H46" s="6"/>
      <c r="I46" s="6"/>
      <c r="J46" s="7"/>
      <c r="K46" s="7"/>
    </row>
    <row r="47" spans="1:12">
      <c r="A47" s="6" t="s">
        <v>14</v>
      </c>
      <c r="B47" s="6"/>
      <c r="C47" s="6"/>
      <c r="D47" s="6"/>
      <c r="E47" s="6"/>
      <c r="F47" s="6"/>
      <c r="G47" s="6"/>
      <c r="H47" s="6"/>
      <c r="I47" s="6"/>
      <c r="J47" s="7"/>
      <c r="K47" s="7"/>
    </row>
    <row r="48" spans="1:12">
      <c r="A48" s="1" t="s">
        <v>15</v>
      </c>
      <c r="B48" s="1">
        <v>3000</v>
      </c>
      <c r="C48" s="1">
        <v>2000</v>
      </c>
      <c r="D48" s="1">
        <f>+C48+B48</f>
        <v>5000</v>
      </c>
    </row>
    <row r="49" spans="1:12">
      <c r="A49" s="1" t="s">
        <v>16</v>
      </c>
      <c r="B49" s="1">
        <v>2700</v>
      </c>
      <c r="C49" s="1">
        <v>1400</v>
      </c>
      <c r="D49" s="1">
        <f>+C49+B49</f>
        <v>4100</v>
      </c>
    </row>
    <row r="50" spans="1:12">
      <c r="A50" s="1" t="s">
        <v>17</v>
      </c>
      <c r="B50" s="1">
        <v>900</v>
      </c>
      <c r="C50" s="1">
        <v>500</v>
      </c>
      <c r="D50" s="1">
        <f>+C50+B50</f>
        <v>1400</v>
      </c>
    </row>
    <row r="51" spans="1:12" ht="13.5" thickBot="1">
      <c r="A51" s="1" t="s">
        <v>18</v>
      </c>
      <c r="B51" s="4">
        <f>+B42</f>
        <v>20500</v>
      </c>
      <c r="C51" s="4">
        <f>+C42</f>
        <v>7500</v>
      </c>
      <c r="D51" s="4">
        <f>+C51+B51</f>
        <v>28000</v>
      </c>
      <c r="E51" s="4"/>
      <c r="F51" s="4"/>
      <c r="G51" s="4"/>
      <c r="H51" s="4"/>
      <c r="I51" s="4"/>
      <c r="J51" s="4"/>
      <c r="K51" s="4"/>
      <c r="L51" s="4"/>
    </row>
    <row r="52" spans="1:12" ht="13.5" thickTop="1"/>
    <row r="53" spans="1:12">
      <c r="A53" s="1" t="s">
        <v>19</v>
      </c>
      <c r="B53" s="1">
        <v>13000</v>
      </c>
      <c r="C53" s="1">
        <v>7000</v>
      </c>
      <c r="D53" s="1">
        <f>+C53+B53</f>
        <v>20000</v>
      </c>
    </row>
    <row r="54" spans="1:12">
      <c r="A54" s="3" t="s">
        <v>20</v>
      </c>
      <c r="B54" s="1">
        <v>320</v>
      </c>
      <c r="D54" s="1">
        <f>+C54+B54</f>
        <v>320</v>
      </c>
    </row>
    <row r="55" spans="1:12">
      <c r="A55" s="3" t="s">
        <v>29</v>
      </c>
      <c r="B55" s="1">
        <f>-B53-B54-B57+B59-B56</f>
        <v>-11520</v>
      </c>
      <c r="C55" s="1">
        <f>-C53-C54-C57+C59-C56</f>
        <v>-6300</v>
      </c>
      <c r="D55" s="1">
        <f>+C55+B55</f>
        <v>-17820</v>
      </c>
    </row>
    <row r="56" spans="1:12">
      <c r="A56" s="2" t="s">
        <v>26</v>
      </c>
      <c r="B56" s="1">
        <v>0</v>
      </c>
      <c r="C56" s="1">
        <v>300</v>
      </c>
      <c r="D56" s="1">
        <f>+C56+B56</f>
        <v>300</v>
      </c>
    </row>
    <row r="57" spans="1:12">
      <c r="A57" s="1" t="s">
        <v>23</v>
      </c>
      <c r="B57" s="1">
        <f>-B59</f>
        <v>-900</v>
      </c>
      <c r="C57" s="1">
        <f>-C59</f>
        <v>-500</v>
      </c>
      <c r="D57" s="1">
        <f>+C57+B57</f>
        <v>-1400</v>
      </c>
    </row>
    <row r="58" spans="1:12">
      <c r="A58" s="6" t="s">
        <v>14</v>
      </c>
    </row>
    <row r="59" spans="1:12" ht="13.5" thickBot="1">
      <c r="A59" s="1" t="s">
        <v>24</v>
      </c>
      <c r="B59" s="4">
        <f>+B50</f>
        <v>900</v>
      </c>
      <c r="C59" s="4">
        <f>+C50</f>
        <v>500</v>
      </c>
      <c r="D59" s="4">
        <f>+C59+B59</f>
        <v>1400</v>
      </c>
      <c r="E59" s="4"/>
      <c r="F59" s="4"/>
      <c r="G59" s="4"/>
      <c r="H59" s="4"/>
      <c r="I59" s="4"/>
      <c r="J59" s="4"/>
      <c r="K59" s="4"/>
      <c r="L59" s="4"/>
    </row>
    <row r="60" spans="1:12" ht="13.5" thickTop="1"/>
    <row r="62" spans="1:12">
      <c r="A62" s="26"/>
    </row>
    <row r="63" spans="1:12">
      <c r="A63"/>
      <c r="B63"/>
      <c r="C63"/>
      <c r="D63"/>
      <c r="E63"/>
      <c r="F63"/>
      <c r="G63"/>
      <c r="H63"/>
      <c r="I63"/>
      <c r="J63"/>
      <c r="K63"/>
      <c r="L63"/>
    </row>
    <row r="64" spans="1:12" s="28" customFormat="1">
      <c r="A64"/>
      <c r="B64"/>
      <c r="C64"/>
      <c r="D64"/>
      <c r="E64"/>
      <c r="F64"/>
      <c r="G64"/>
      <c r="H64"/>
      <c r="I64"/>
      <c r="J64"/>
      <c r="K64"/>
      <c r="L64"/>
    </row>
    <row r="65" spans="1:12" s="28" customFormat="1">
      <c r="A65"/>
      <c r="B65"/>
      <c r="C65"/>
      <c r="D65"/>
      <c r="E65"/>
      <c r="F65"/>
      <c r="G65"/>
      <c r="H65"/>
      <c r="I65"/>
      <c r="J65"/>
      <c r="K65"/>
      <c r="L65"/>
    </row>
    <row r="66" spans="1:12" s="28" customFormat="1">
      <c r="A66"/>
      <c r="B66"/>
      <c r="C66"/>
      <c r="D66"/>
      <c r="E66"/>
      <c r="F66"/>
      <c r="G66"/>
      <c r="H66"/>
      <c r="I66"/>
      <c r="J66"/>
      <c r="K66"/>
      <c r="L66"/>
    </row>
    <row r="67" spans="1:12" s="28" customFormat="1">
      <c r="A67"/>
      <c r="B67"/>
      <c r="C67"/>
      <c r="D67"/>
      <c r="E67"/>
      <c r="F67"/>
      <c r="G67"/>
      <c r="H67"/>
      <c r="I67"/>
      <c r="J67"/>
      <c r="K67"/>
      <c r="L67"/>
    </row>
    <row r="68" spans="1:12" s="28" customFormat="1">
      <c r="A68"/>
      <c r="B68"/>
      <c r="C68"/>
      <c r="D68"/>
      <c r="E68"/>
      <c r="F68"/>
      <c r="G68"/>
      <c r="H68"/>
      <c r="I68"/>
      <c r="J68"/>
      <c r="K68"/>
      <c r="L68"/>
    </row>
    <row r="69" spans="1:12">
      <c r="A69"/>
      <c r="B69"/>
      <c r="C69"/>
      <c r="D69"/>
      <c r="E69"/>
      <c r="F69"/>
      <c r="G69"/>
      <c r="H69"/>
      <c r="I69"/>
      <c r="J69"/>
      <c r="K69"/>
      <c r="L6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A29" sqref="A29:XFD59"/>
    </sheetView>
  </sheetViews>
  <sheetFormatPr defaultRowHeight="12.75"/>
  <cols>
    <col min="1" max="1" width="22.140625" style="1" customWidth="1"/>
    <col min="2" max="2" width="11.140625" style="1" customWidth="1"/>
    <col min="3" max="3" width="12.140625" style="1" customWidth="1"/>
    <col min="4" max="4" width="11.7109375" style="1" customWidth="1"/>
    <col min="5" max="5" width="11.42578125" style="1" customWidth="1"/>
    <col min="6" max="6" width="11.7109375" style="1" customWidth="1"/>
    <col min="7" max="7" width="16.5703125" style="1" customWidth="1"/>
    <col min="8" max="8" width="9.140625" style="1"/>
    <col min="9" max="9" width="15.42578125" style="1" customWidth="1"/>
    <col min="10" max="10" width="10.85546875" style="1" customWidth="1"/>
    <col min="11" max="11" width="13.140625" style="1" customWidth="1"/>
    <col min="12" max="256" width="9.140625" style="1"/>
    <col min="257" max="257" width="22.140625" style="1" customWidth="1"/>
    <col min="258" max="258" width="11.140625" style="1" customWidth="1"/>
    <col min="259" max="259" width="12.140625" style="1" customWidth="1"/>
    <col min="260" max="260" width="11.7109375" style="1" customWidth="1"/>
    <col min="261" max="261" width="11.42578125" style="1" customWidth="1"/>
    <col min="262" max="262" width="11.7109375" style="1" customWidth="1"/>
    <col min="263" max="263" width="16.5703125" style="1" customWidth="1"/>
    <col min="264" max="264" width="9.140625" style="1"/>
    <col min="265" max="265" width="15.42578125" style="1" customWidth="1"/>
    <col min="266" max="266" width="10.85546875" style="1" customWidth="1"/>
    <col min="267" max="267" width="13.140625" style="1" customWidth="1"/>
    <col min="268" max="512" width="9.140625" style="1"/>
    <col min="513" max="513" width="22.140625" style="1" customWidth="1"/>
    <col min="514" max="514" width="11.140625" style="1" customWidth="1"/>
    <col min="515" max="515" width="12.140625" style="1" customWidth="1"/>
    <col min="516" max="516" width="11.7109375" style="1" customWidth="1"/>
    <col min="517" max="517" width="11.42578125" style="1" customWidth="1"/>
    <col min="518" max="518" width="11.7109375" style="1" customWidth="1"/>
    <col min="519" max="519" width="16.5703125" style="1" customWidth="1"/>
    <col min="520" max="520" width="9.140625" style="1"/>
    <col min="521" max="521" width="15.42578125" style="1" customWidth="1"/>
    <col min="522" max="522" width="10.85546875" style="1" customWidth="1"/>
    <col min="523" max="523" width="13.140625" style="1" customWidth="1"/>
    <col min="524" max="768" width="9.140625" style="1"/>
    <col min="769" max="769" width="22.140625" style="1" customWidth="1"/>
    <col min="770" max="770" width="11.140625" style="1" customWidth="1"/>
    <col min="771" max="771" width="12.140625" style="1" customWidth="1"/>
    <col min="772" max="772" width="11.7109375" style="1" customWidth="1"/>
    <col min="773" max="773" width="11.42578125" style="1" customWidth="1"/>
    <col min="774" max="774" width="11.7109375" style="1" customWidth="1"/>
    <col min="775" max="775" width="16.5703125" style="1" customWidth="1"/>
    <col min="776" max="776" width="9.140625" style="1"/>
    <col min="777" max="777" width="15.42578125" style="1" customWidth="1"/>
    <col min="778" max="778" width="10.85546875" style="1" customWidth="1"/>
    <col min="779" max="779" width="13.140625" style="1" customWidth="1"/>
    <col min="780" max="1024" width="9.140625" style="1"/>
    <col min="1025" max="1025" width="22.140625" style="1" customWidth="1"/>
    <col min="1026" max="1026" width="11.140625" style="1" customWidth="1"/>
    <col min="1027" max="1027" width="12.140625" style="1" customWidth="1"/>
    <col min="1028" max="1028" width="11.7109375" style="1" customWidth="1"/>
    <col min="1029" max="1029" width="11.42578125" style="1" customWidth="1"/>
    <col min="1030" max="1030" width="11.7109375" style="1" customWidth="1"/>
    <col min="1031" max="1031" width="16.5703125" style="1" customWidth="1"/>
    <col min="1032" max="1032" width="9.140625" style="1"/>
    <col min="1033" max="1033" width="15.42578125" style="1" customWidth="1"/>
    <col min="1034" max="1034" width="10.85546875" style="1" customWidth="1"/>
    <col min="1035" max="1035" width="13.140625" style="1" customWidth="1"/>
    <col min="1036" max="1280" width="9.140625" style="1"/>
    <col min="1281" max="1281" width="22.140625" style="1" customWidth="1"/>
    <col min="1282" max="1282" width="11.140625" style="1" customWidth="1"/>
    <col min="1283" max="1283" width="12.140625" style="1" customWidth="1"/>
    <col min="1284" max="1284" width="11.7109375" style="1" customWidth="1"/>
    <col min="1285" max="1285" width="11.42578125" style="1" customWidth="1"/>
    <col min="1286" max="1286" width="11.7109375" style="1" customWidth="1"/>
    <col min="1287" max="1287" width="16.5703125" style="1" customWidth="1"/>
    <col min="1288" max="1288" width="9.140625" style="1"/>
    <col min="1289" max="1289" width="15.42578125" style="1" customWidth="1"/>
    <col min="1290" max="1290" width="10.85546875" style="1" customWidth="1"/>
    <col min="1291" max="1291" width="13.140625" style="1" customWidth="1"/>
    <col min="1292" max="1536" width="9.140625" style="1"/>
    <col min="1537" max="1537" width="22.140625" style="1" customWidth="1"/>
    <col min="1538" max="1538" width="11.140625" style="1" customWidth="1"/>
    <col min="1539" max="1539" width="12.140625" style="1" customWidth="1"/>
    <col min="1540" max="1540" width="11.7109375" style="1" customWidth="1"/>
    <col min="1541" max="1541" width="11.42578125" style="1" customWidth="1"/>
    <col min="1542" max="1542" width="11.7109375" style="1" customWidth="1"/>
    <col min="1543" max="1543" width="16.5703125" style="1" customWidth="1"/>
    <col min="1544" max="1544" width="9.140625" style="1"/>
    <col min="1545" max="1545" width="15.42578125" style="1" customWidth="1"/>
    <col min="1546" max="1546" width="10.85546875" style="1" customWidth="1"/>
    <col min="1547" max="1547" width="13.140625" style="1" customWidth="1"/>
    <col min="1548" max="1792" width="9.140625" style="1"/>
    <col min="1793" max="1793" width="22.140625" style="1" customWidth="1"/>
    <col min="1794" max="1794" width="11.140625" style="1" customWidth="1"/>
    <col min="1795" max="1795" width="12.140625" style="1" customWidth="1"/>
    <col min="1796" max="1796" width="11.7109375" style="1" customWidth="1"/>
    <col min="1797" max="1797" width="11.42578125" style="1" customWidth="1"/>
    <col min="1798" max="1798" width="11.7109375" style="1" customWidth="1"/>
    <col min="1799" max="1799" width="16.5703125" style="1" customWidth="1"/>
    <col min="1800" max="1800" width="9.140625" style="1"/>
    <col min="1801" max="1801" width="15.42578125" style="1" customWidth="1"/>
    <col min="1802" max="1802" width="10.85546875" style="1" customWidth="1"/>
    <col min="1803" max="1803" width="13.140625" style="1" customWidth="1"/>
    <col min="1804" max="2048" width="9.140625" style="1"/>
    <col min="2049" max="2049" width="22.140625" style="1" customWidth="1"/>
    <col min="2050" max="2050" width="11.140625" style="1" customWidth="1"/>
    <col min="2051" max="2051" width="12.140625" style="1" customWidth="1"/>
    <col min="2052" max="2052" width="11.7109375" style="1" customWidth="1"/>
    <col min="2053" max="2053" width="11.42578125" style="1" customWidth="1"/>
    <col min="2054" max="2054" width="11.7109375" style="1" customWidth="1"/>
    <col min="2055" max="2055" width="16.5703125" style="1" customWidth="1"/>
    <col min="2056" max="2056" width="9.140625" style="1"/>
    <col min="2057" max="2057" width="15.42578125" style="1" customWidth="1"/>
    <col min="2058" max="2058" width="10.85546875" style="1" customWidth="1"/>
    <col min="2059" max="2059" width="13.140625" style="1" customWidth="1"/>
    <col min="2060" max="2304" width="9.140625" style="1"/>
    <col min="2305" max="2305" width="22.140625" style="1" customWidth="1"/>
    <col min="2306" max="2306" width="11.140625" style="1" customWidth="1"/>
    <col min="2307" max="2307" width="12.140625" style="1" customWidth="1"/>
    <col min="2308" max="2308" width="11.7109375" style="1" customWidth="1"/>
    <col min="2309" max="2309" width="11.42578125" style="1" customWidth="1"/>
    <col min="2310" max="2310" width="11.7109375" style="1" customWidth="1"/>
    <col min="2311" max="2311" width="16.5703125" style="1" customWidth="1"/>
    <col min="2312" max="2312" width="9.140625" style="1"/>
    <col min="2313" max="2313" width="15.42578125" style="1" customWidth="1"/>
    <col min="2314" max="2314" width="10.85546875" style="1" customWidth="1"/>
    <col min="2315" max="2315" width="13.140625" style="1" customWidth="1"/>
    <col min="2316" max="2560" width="9.140625" style="1"/>
    <col min="2561" max="2561" width="22.140625" style="1" customWidth="1"/>
    <col min="2562" max="2562" width="11.140625" style="1" customWidth="1"/>
    <col min="2563" max="2563" width="12.140625" style="1" customWidth="1"/>
    <col min="2564" max="2564" width="11.7109375" style="1" customWidth="1"/>
    <col min="2565" max="2565" width="11.42578125" style="1" customWidth="1"/>
    <col min="2566" max="2566" width="11.7109375" style="1" customWidth="1"/>
    <col min="2567" max="2567" width="16.5703125" style="1" customWidth="1"/>
    <col min="2568" max="2568" width="9.140625" style="1"/>
    <col min="2569" max="2569" width="15.42578125" style="1" customWidth="1"/>
    <col min="2570" max="2570" width="10.85546875" style="1" customWidth="1"/>
    <col min="2571" max="2571" width="13.140625" style="1" customWidth="1"/>
    <col min="2572" max="2816" width="9.140625" style="1"/>
    <col min="2817" max="2817" width="22.140625" style="1" customWidth="1"/>
    <col min="2818" max="2818" width="11.140625" style="1" customWidth="1"/>
    <col min="2819" max="2819" width="12.140625" style="1" customWidth="1"/>
    <col min="2820" max="2820" width="11.7109375" style="1" customWidth="1"/>
    <col min="2821" max="2821" width="11.42578125" style="1" customWidth="1"/>
    <col min="2822" max="2822" width="11.7109375" style="1" customWidth="1"/>
    <col min="2823" max="2823" width="16.5703125" style="1" customWidth="1"/>
    <col min="2824" max="2824" width="9.140625" style="1"/>
    <col min="2825" max="2825" width="15.42578125" style="1" customWidth="1"/>
    <col min="2826" max="2826" width="10.85546875" style="1" customWidth="1"/>
    <col min="2827" max="2827" width="13.140625" style="1" customWidth="1"/>
    <col min="2828" max="3072" width="9.140625" style="1"/>
    <col min="3073" max="3073" width="22.140625" style="1" customWidth="1"/>
    <col min="3074" max="3074" width="11.140625" style="1" customWidth="1"/>
    <col min="3075" max="3075" width="12.140625" style="1" customWidth="1"/>
    <col min="3076" max="3076" width="11.7109375" style="1" customWidth="1"/>
    <col min="3077" max="3077" width="11.42578125" style="1" customWidth="1"/>
    <col min="3078" max="3078" width="11.7109375" style="1" customWidth="1"/>
    <col min="3079" max="3079" width="16.5703125" style="1" customWidth="1"/>
    <col min="3080" max="3080" width="9.140625" style="1"/>
    <col min="3081" max="3081" width="15.42578125" style="1" customWidth="1"/>
    <col min="3082" max="3082" width="10.85546875" style="1" customWidth="1"/>
    <col min="3083" max="3083" width="13.140625" style="1" customWidth="1"/>
    <col min="3084" max="3328" width="9.140625" style="1"/>
    <col min="3329" max="3329" width="22.140625" style="1" customWidth="1"/>
    <col min="3330" max="3330" width="11.140625" style="1" customWidth="1"/>
    <col min="3331" max="3331" width="12.140625" style="1" customWidth="1"/>
    <col min="3332" max="3332" width="11.7109375" style="1" customWidth="1"/>
    <col min="3333" max="3333" width="11.42578125" style="1" customWidth="1"/>
    <col min="3334" max="3334" width="11.7109375" style="1" customWidth="1"/>
    <col min="3335" max="3335" width="16.5703125" style="1" customWidth="1"/>
    <col min="3336" max="3336" width="9.140625" style="1"/>
    <col min="3337" max="3337" width="15.42578125" style="1" customWidth="1"/>
    <col min="3338" max="3338" width="10.85546875" style="1" customWidth="1"/>
    <col min="3339" max="3339" width="13.140625" style="1" customWidth="1"/>
    <col min="3340" max="3584" width="9.140625" style="1"/>
    <col min="3585" max="3585" width="22.140625" style="1" customWidth="1"/>
    <col min="3586" max="3586" width="11.140625" style="1" customWidth="1"/>
    <col min="3587" max="3587" width="12.140625" style="1" customWidth="1"/>
    <col min="3588" max="3588" width="11.7109375" style="1" customWidth="1"/>
    <col min="3589" max="3589" width="11.42578125" style="1" customWidth="1"/>
    <col min="3590" max="3590" width="11.7109375" style="1" customWidth="1"/>
    <col min="3591" max="3591" width="16.5703125" style="1" customWidth="1"/>
    <col min="3592" max="3592" width="9.140625" style="1"/>
    <col min="3593" max="3593" width="15.42578125" style="1" customWidth="1"/>
    <col min="3594" max="3594" width="10.85546875" style="1" customWidth="1"/>
    <col min="3595" max="3595" width="13.140625" style="1" customWidth="1"/>
    <col min="3596" max="3840" width="9.140625" style="1"/>
    <col min="3841" max="3841" width="22.140625" style="1" customWidth="1"/>
    <col min="3842" max="3842" width="11.140625" style="1" customWidth="1"/>
    <col min="3843" max="3843" width="12.140625" style="1" customWidth="1"/>
    <col min="3844" max="3844" width="11.7109375" style="1" customWidth="1"/>
    <col min="3845" max="3845" width="11.42578125" style="1" customWidth="1"/>
    <col min="3846" max="3846" width="11.7109375" style="1" customWidth="1"/>
    <col min="3847" max="3847" width="16.5703125" style="1" customWidth="1"/>
    <col min="3848" max="3848" width="9.140625" style="1"/>
    <col min="3849" max="3849" width="15.42578125" style="1" customWidth="1"/>
    <col min="3850" max="3850" width="10.85546875" style="1" customWidth="1"/>
    <col min="3851" max="3851" width="13.140625" style="1" customWidth="1"/>
    <col min="3852" max="4096" width="9.140625" style="1"/>
    <col min="4097" max="4097" width="22.140625" style="1" customWidth="1"/>
    <col min="4098" max="4098" width="11.140625" style="1" customWidth="1"/>
    <col min="4099" max="4099" width="12.140625" style="1" customWidth="1"/>
    <col min="4100" max="4100" width="11.7109375" style="1" customWidth="1"/>
    <col min="4101" max="4101" width="11.42578125" style="1" customWidth="1"/>
    <col min="4102" max="4102" width="11.7109375" style="1" customWidth="1"/>
    <col min="4103" max="4103" width="16.5703125" style="1" customWidth="1"/>
    <col min="4104" max="4104" width="9.140625" style="1"/>
    <col min="4105" max="4105" width="15.42578125" style="1" customWidth="1"/>
    <col min="4106" max="4106" width="10.85546875" style="1" customWidth="1"/>
    <col min="4107" max="4107" width="13.140625" style="1" customWidth="1"/>
    <col min="4108" max="4352" width="9.140625" style="1"/>
    <col min="4353" max="4353" width="22.140625" style="1" customWidth="1"/>
    <col min="4354" max="4354" width="11.140625" style="1" customWidth="1"/>
    <col min="4355" max="4355" width="12.140625" style="1" customWidth="1"/>
    <col min="4356" max="4356" width="11.7109375" style="1" customWidth="1"/>
    <col min="4357" max="4357" width="11.42578125" style="1" customWidth="1"/>
    <col min="4358" max="4358" width="11.7109375" style="1" customWidth="1"/>
    <col min="4359" max="4359" width="16.5703125" style="1" customWidth="1"/>
    <col min="4360" max="4360" width="9.140625" style="1"/>
    <col min="4361" max="4361" width="15.42578125" style="1" customWidth="1"/>
    <col min="4362" max="4362" width="10.85546875" style="1" customWidth="1"/>
    <col min="4363" max="4363" width="13.140625" style="1" customWidth="1"/>
    <col min="4364" max="4608" width="9.140625" style="1"/>
    <col min="4609" max="4609" width="22.140625" style="1" customWidth="1"/>
    <col min="4610" max="4610" width="11.140625" style="1" customWidth="1"/>
    <col min="4611" max="4611" width="12.140625" style="1" customWidth="1"/>
    <col min="4612" max="4612" width="11.7109375" style="1" customWidth="1"/>
    <col min="4613" max="4613" width="11.42578125" style="1" customWidth="1"/>
    <col min="4614" max="4614" width="11.7109375" style="1" customWidth="1"/>
    <col min="4615" max="4615" width="16.5703125" style="1" customWidth="1"/>
    <col min="4616" max="4616" width="9.140625" style="1"/>
    <col min="4617" max="4617" width="15.42578125" style="1" customWidth="1"/>
    <col min="4618" max="4618" width="10.85546875" style="1" customWidth="1"/>
    <col min="4619" max="4619" width="13.140625" style="1" customWidth="1"/>
    <col min="4620" max="4864" width="9.140625" style="1"/>
    <col min="4865" max="4865" width="22.140625" style="1" customWidth="1"/>
    <col min="4866" max="4866" width="11.140625" style="1" customWidth="1"/>
    <col min="4867" max="4867" width="12.140625" style="1" customWidth="1"/>
    <col min="4868" max="4868" width="11.7109375" style="1" customWidth="1"/>
    <col min="4869" max="4869" width="11.42578125" style="1" customWidth="1"/>
    <col min="4870" max="4870" width="11.7109375" style="1" customWidth="1"/>
    <col min="4871" max="4871" width="16.5703125" style="1" customWidth="1"/>
    <col min="4872" max="4872" width="9.140625" style="1"/>
    <col min="4873" max="4873" width="15.42578125" style="1" customWidth="1"/>
    <col min="4874" max="4874" width="10.85546875" style="1" customWidth="1"/>
    <col min="4875" max="4875" width="13.140625" style="1" customWidth="1"/>
    <col min="4876" max="5120" width="9.140625" style="1"/>
    <col min="5121" max="5121" width="22.140625" style="1" customWidth="1"/>
    <col min="5122" max="5122" width="11.140625" style="1" customWidth="1"/>
    <col min="5123" max="5123" width="12.140625" style="1" customWidth="1"/>
    <col min="5124" max="5124" width="11.7109375" style="1" customWidth="1"/>
    <col min="5125" max="5125" width="11.42578125" style="1" customWidth="1"/>
    <col min="5126" max="5126" width="11.7109375" style="1" customWidth="1"/>
    <col min="5127" max="5127" width="16.5703125" style="1" customWidth="1"/>
    <col min="5128" max="5128" width="9.140625" style="1"/>
    <col min="5129" max="5129" width="15.42578125" style="1" customWidth="1"/>
    <col min="5130" max="5130" width="10.85546875" style="1" customWidth="1"/>
    <col min="5131" max="5131" width="13.140625" style="1" customWidth="1"/>
    <col min="5132" max="5376" width="9.140625" style="1"/>
    <col min="5377" max="5377" width="22.140625" style="1" customWidth="1"/>
    <col min="5378" max="5378" width="11.140625" style="1" customWidth="1"/>
    <col min="5379" max="5379" width="12.140625" style="1" customWidth="1"/>
    <col min="5380" max="5380" width="11.7109375" style="1" customWidth="1"/>
    <col min="5381" max="5381" width="11.42578125" style="1" customWidth="1"/>
    <col min="5382" max="5382" width="11.7109375" style="1" customWidth="1"/>
    <col min="5383" max="5383" width="16.5703125" style="1" customWidth="1"/>
    <col min="5384" max="5384" width="9.140625" style="1"/>
    <col min="5385" max="5385" width="15.42578125" style="1" customWidth="1"/>
    <col min="5386" max="5386" width="10.85546875" style="1" customWidth="1"/>
    <col min="5387" max="5387" width="13.140625" style="1" customWidth="1"/>
    <col min="5388" max="5632" width="9.140625" style="1"/>
    <col min="5633" max="5633" width="22.140625" style="1" customWidth="1"/>
    <col min="5634" max="5634" width="11.140625" style="1" customWidth="1"/>
    <col min="5635" max="5635" width="12.140625" style="1" customWidth="1"/>
    <col min="5636" max="5636" width="11.7109375" style="1" customWidth="1"/>
    <col min="5637" max="5637" width="11.42578125" style="1" customWidth="1"/>
    <col min="5638" max="5638" width="11.7109375" style="1" customWidth="1"/>
    <col min="5639" max="5639" width="16.5703125" style="1" customWidth="1"/>
    <col min="5640" max="5640" width="9.140625" style="1"/>
    <col min="5641" max="5641" width="15.42578125" style="1" customWidth="1"/>
    <col min="5642" max="5642" width="10.85546875" style="1" customWidth="1"/>
    <col min="5643" max="5643" width="13.140625" style="1" customWidth="1"/>
    <col min="5644" max="5888" width="9.140625" style="1"/>
    <col min="5889" max="5889" width="22.140625" style="1" customWidth="1"/>
    <col min="5890" max="5890" width="11.140625" style="1" customWidth="1"/>
    <col min="5891" max="5891" width="12.140625" style="1" customWidth="1"/>
    <col min="5892" max="5892" width="11.7109375" style="1" customWidth="1"/>
    <col min="5893" max="5893" width="11.42578125" style="1" customWidth="1"/>
    <col min="5894" max="5894" width="11.7109375" style="1" customWidth="1"/>
    <col min="5895" max="5895" width="16.5703125" style="1" customWidth="1"/>
    <col min="5896" max="5896" width="9.140625" style="1"/>
    <col min="5897" max="5897" width="15.42578125" style="1" customWidth="1"/>
    <col min="5898" max="5898" width="10.85546875" style="1" customWidth="1"/>
    <col min="5899" max="5899" width="13.140625" style="1" customWidth="1"/>
    <col min="5900" max="6144" width="9.140625" style="1"/>
    <col min="6145" max="6145" width="22.140625" style="1" customWidth="1"/>
    <col min="6146" max="6146" width="11.140625" style="1" customWidth="1"/>
    <col min="6147" max="6147" width="12.140625" style="1" customWidth="1"/>
    <col min="6148" max="6148" width="11.7109375" style="1" customWidth="1"/>
    <col min="6149" max="6149" width="11.42578125" style="1" customWidth="1"/>
    <col min="6150" max="6150" width="11.7109375" style="1" customWidth="1"/>
    <col min="6151" max="6151" width="16.5703125" style="1" customWidth="1"/>
    <col min="6152" max="6152" width="9.140625" style="1"/>
    <col min="6153" max="6153" width="15.42578125" style="1" customWidth="1"/>
    <col min="6154" max="6154" width="10.85546875" style="1" customWidth="1"/>
    <col min="6155" max="6155" width="13.140625" style="1" customWidth="1"/>
    <col min="6156" max="6400" width="9.140625" style="1"/>
    <col min="6401" max="6401" width="22.140625" style="1" customWidth="1"/>
    <col min="6402" max="6402" width="11.140625" style="1" customWidth="1"/>
    <col min="6403" max="6403" width="12.140625" style="1" customWidth="1"/>
    <col min="6404" max="6404" width="11.7109375" style="1" customWidth="1"/>
    <col min="6405" max="6405" width="11.42578125" style="1" customWidth="1"/>
    <col min="6406" max="6406" width="11.7109375" style="1" customWidth="1"/>
    <col min="6407" max="6407" width="16.5703125" style="1" customWidth="1"/>
    <col min="6408" max="6408" width="9.140625" style="1"/>
    <col min="6409" max="6409" width="15.42578125" style="1" customWidth="1"/>
    <col min="6410" max="6410" width="10.85546875" style="1" customWidth="1"/>
    <col min="6411" max="6411" width="13.140625" style="1" customWidth="1"/>
    <col min="6412" max="6656" width="9.140625" style="1"/>
    <col min="6657" max="6657" width="22.140625" style="1" customWidth="1"/>
    <col min="6658" max="6658" width="11.140625" style="1" customWidth="1"/>
    <col min="6659" max="6659" width="12.140625" style="1" customWidth="1"/>
    <col min="6660" max="6660" width="11.7109375" style="1" customWidth="1"/>
    <col min="6661" max="6661" width="11.42578125" style="1" customWidth="1"/>
    <col min="6662" max="6662" width="11.7109375" style="1" customWidth="1"/>
    <col min="6663" max="6663" width="16.5703125" style="1" customWidth="1"/>
    <col min="6664" max="6664" width="9.140625" style="1"/>
    <col min="6665" max="6665" width="15.42578125" style="1" customWidth="1"/>
    <col min="6666" max="6666" width="10.85546875" style="1" customWidth="1"/>
    <col min="6667" max="6667" width="13.140625" style="1" customWidth="1"/>
    <col min="6668" max="6912" width="9.140625" style="1"/>
    <col min="6913" max="6913" width="22.140625" style="1" customWidth="1"/>
    <col min="6914" max="6914" width="11.140625" style="1" customWidth="1"/>
    <col min="6915" max="6915" width="12.140625" style="1" customWidth="1"/>
    <col min="6916" max="6916" width="11.7109375" style="1" customWidth="1"/>
    <col min="6917" max="6917" width="11.42578125" style="1" customWidth="1"/>
    <col min="6918" max="6918" width="11.7109375" style="1" customWidth="1"/>
    <col min="6919" max="6919" width="16.5703125" style="1" customWidth="1"/>
    <col min="6920" max="6920" width="9.140625" style="1"/>
    <col min="6921" max="6921" width="15.42578125" style="1" customWidth="1"/>
    <col min="6922" max="6922" width="10.85546875" style="1" customWidth="1"/>
    <col min="6923" max="6923" width="13.140625" style="1" customWidth="1"/>
    <col min="6924" max="7168" width="9.140625" style="1"/>
    <col min="7169" max="7169" width="22.140625" style="1" customWidth="1"/>
    <col min="7170" max="7170" width="11.140625" style="1" customWidth="1"/>
    <col min="7171" max="7171" width="12.140625" style="1" customWidth="1"/>
    <col min="7172" max="7172" width="11.7109375" style="1" customWidth="1"/>
    <col min="7173" max="7173" width="11.42578125" style="1" customWidth="1"/>
    <col min="7174" max="7174" width="11.7109375" style="1" customWidth="1"/>
    <col min="7175" max="7175" width="16.5703125" style="1" customWidth="1"/>
    <col min="7176" max="7176" width="9.140625" style="1"/>
    <col min="7177" max="7177" width="15.42578125" style="1" customWidth="1"/>
    <col min="7178" max="7178" width="10.85546875" style="1" customWidth="1"/>
    <col min="7179" max="7179" width="13.140625" style="1" customWidth="1"/>
    <col min="7180" max="7424" width="9.140625" style="1"/>
    <col min="7425" max="7425" width="22.140625" style="1" customWidth="1"/>
    <col min="7426" max="7426" width="11.140625" style="1" customWidth="1"/>
    <col min="7427" max="7427" width="12.140625" style="1" customWidth="1"/>
    <col min="7428" max="7428" width="11.7109375" style="1" customWidth="1"/>
    <col min="7429" max="7429" width="11.42578125" style="1" customWidth="1"/>
    <col min="7430" max="7430" width="11.7109375" style="1" customWidth="1"/>
    <col min="7431" max="7431" width="16.5703125" style="1" customWidth="1"/>
    <col min="7432" max="7432" width="9.140625" style="1"/>
    <col min="7433" max="7433" width="15.42578125" style="1" customWidth="1"/>
    <col min="7434" max="7434" width="10.85546875" style="1" customWidth="1"/>
    <col min="7435" max="7435" width="13.140625" style="1" customWidth="1"/>
    <col min="7436" max="7680" width="9.140625" style="1"/>
    <col min="7681" max="7681" width="22.140625" style="1" customWidth="1"/>
    <col min="7682" max="7682" width="11.140625" style="1" customWidth="1"/>
    <col min="7683" max="7683" width="12.140625" style="1" customWidth="1"/>
    <col min="7684" max="7684" width="11.7109375" style="1" customWidth="1"/>
    <col min="7685" max="7685" width="11.42578125" style="1" customWidth="1"/>
    <col min="7686" max="7686" width="11.7109375" style="1" customWidth="1"/>
    <col min="7687" max="7687" width="16.5703125" style="1" customWidth="1"/>
    <col min="7688" max="7688" width="9.140625" style="1"/>
    <col min="7689" max="7689" width="15.42578125" style="1" customWidth="1"/>
    <col min="7690" max="7690" width="10.85546875" style="1" customWidth="1"/>
    <col min="7691" max="7691" width="13.140625" style="1" customWidth="1"/>
    <col min="7692" max="7936" width="9.140625" style="1"/>
    <col min="7937" max="7937" width="22.140625" style="1" customWidth="1"/>
    <col min="7938" max="7938" width="11.140625" style="1" customWidth="1"/>
    <col min="7939" max="7939" width="12.140625" style="1" customWidth="1"/>
    <col min="7940" max="7940" width="11.7109375" style="1" customWidth="1"/>
    <col min="7941" max="7941" width="11.42578125" style="1" customWidth="1"/>
    <col min="7942" max="7942" width="11.7109375" style="1" customWidth="1"/>
    <col min="7943" max="7943" width="16.5703125" style="1" customWidth="1"/>
    <col min="7944" max="7944" width="9.140625" style="1"/>
    <col min="7945" max="7945" width="15.42578125" style="1" customWidth="1"/>
    <col min="7946" max="7946" width="10.85546875" style="1" customWidth="1"/>
    <col min="7947" max="7947" width="13.140625" style="1" customWidth="1"/>
    <col min="7948" max="8192" width="9.140625" style="1"/>
    <col min="8193" max="8193" width="22.140625" style="1" customWidth="1"/>
    <col min="8194" max="8194" width="11.140625" style="1" customWidth="1"/>
    <col min="8195" max="8195" width="12.140625" style="1" customWidth="1"/>
    <col min="8196" max="8196" width="11.7109375" style="1" customWidth="1"/>
    <col min="8197" max="8197" width="11.42578125" style="1" customWidth="1"/>
    <col min="8198" max="8198" width="11.7109375" style="1" customWidth="1"/>
    <col min="8199" max="8199" width="16.5703125" style="1" customWidth="1"/>
    <col min="8200" max="8200" width="9.140625" style="1"/>
    <col min="8201" max="8201" width="15.42578125" style="1" customWidth="1"/>
    <col min="8202" max="8202" width="10.85546875" style="1" customWidth="1"/>
    <col min="8203" max="8203" width="13.140625" style="1" customWidth="1"/>
    <col min="8204" max="8448" width="9.140625" style="1"/>
    <col min="8449" max="8449" width="22.140625" style="1" customWidth="1"/>
    <col min="8450" max="8450" width="11.140625" style="1" customWidth="1"/>
    <col min="8451" max="8451" width="12.140625" style="1" customWidth="1"/>
    <col min="8452" max="8452" width="11.7109375" style="1" customWidth="1"/>
    <col min="8453" max="8453" width="11.42578125" style="1" customWidth="1"/>
    <col min="8454" max="8454" width="11.7109375" style="1" customWidth="1"/>
    <col min="8455" max="8455" width="16.5703125" style="1" customWidth="1"/>
    <col min="8456" max="8456" width="9.140625" style="1"/>
    <col min="8457" max="8457" width="15.42578125" style="1" customWidth="1"/>
    <col min="8458" max="8458" width="10.85546875" style="1" customWidth="1"/>
    <col min="8459" max="8459" width="13.140625" style="1" customWidth="1"/>
    <col min="8460" max="8704" width="9.140625" style="1"/>
    <col min="8705" max="8705" width="22.140625" style="1" customWidth="1"/>
    <col min="8706" max="8706" width="11.140625" style="1" customWidth="1"/>
    <col min="8707" max="8707" width="12.140625" style="1" customWidth="1"/>
    <col min="8708" max="8708" width="11.7109375" style="1" customWidth="1"/>
    <col min="8709" max="8709" width="11.42578125" style="1" customWidth="1"/>
    <col min="8710" max="8710" width="11.7109375" style="1" customWidth="1"/>
    <col min="8711" max="8711" width="16.5703125" style="1" customWidth="1"/>
    <col min="8712" max="8712" width="9.140625" style="1"/>
    <col min="8713" max="8713" width="15.42578125" style="1" customWidth="1"/>
    <col min="8714" max="8714" width="10.85546875" style="1" customWidth="1"/>
    <col min="8715" max="8715" width="13.140625" style="1" customWidth="1"/>
    <col min="8716" max="8960" width="9.140625" style="1"/>
    <col min="8961" max="8961" width="22.140625" style="1" customWidth="1"/>
    <col min="8962" max="8962" width="11.140625" style="1" customWidth="1"/>
    <col min="8963" max="8963" width="12.140625" style="1" customWidth="1"/>
    <col min="8964" max="8964" width="11.7109375" style="1" customWidth="1"/>
    <col min="8965" max="8965" width="11.42578125" style="1" customWidth="1"/>
    <col min="8966" max="8966" width="11.7109375" style="1" customWidth="1"/>
    <col min="8967" max="8967" width="16.5703125" style="1" customWidth="1"/>
    <col min="8968" max="8968" width="9.140625" style="1"/>
    <col min="8969" max="8969" width="15.42578125" style="1" customWidth="1"/>
    <col min="8970" max="8970" width="10.85546875" style="1" customWidth="1"/>
    <col min="8971" max="8971" width="13.140625" style="1" customWidth="1"/>
    <col min="8972" max="9216" width="9.140625" style="1"/>
    <col min="9217" max="9217" width="22.140625" style="1" customWidth="1"/>
    <col min="9218" max="9218" width="11.140625" style="1" customWidth="1"/>
    <col min="9219" max="9219" width="12.140625" style="1" customWidth="1"/>
    <col min="9220" max="9220" width="11.7109375" style="1" customWidth="1"/>
    <col min="9221" max="9221" width="11.42578125" style="1" customWidth="1"/>
    <col min="9222" max="9222" width="11.7109375" style="1" customWidth="1"/>
    <col min="9223" max="9223" width="16.5703125" style="1" customWidth="1"/>
    <col min="9224" max="9224" width="9.140625" style="1"/>
    <col min="9225" max="9225" width="15.42578125" style="1" customWidth="1"/>
    <col min="9226" max="9226" width="10.85546875" style="1" customWidth="1"/>
    <col min="9227" max="9227" width="13.140625" style="1" customWidth="1"/>
    <col min="9228" max="9472" width="9.140625" style="1"/>
    <col min="9473" max="9473" width="22.140625" style="1" customWidth="1"/>
    <col min="9474" max="9474" width="11.140625" style="1" customWidth="1"/>
    <col min="9475" max="9475" width="12.140625" style="1" customWidth="1"/>
    <col min="9476" max="9476" width="11.7109375" style="1" customWidth="1"/>
    <col min="9477" max="9477" width="11.42578125" style="1" customWidth="1"/>
    <col min="9478" max="9478" width="11.7109375" style="1" customWidth="1"/>
    <col min="9479" max="9479" width="16.5703125" style="1" customWidth="1"/>
    <col min="9480" max="9480" width="9.140625" style="1"/>
    <col min="9481" max="9481" width="15.42578125" style="1" customWidth="1"/>
    <col min="9482" max="9482" width="10.85546875" style="1" customWidth="1"/>
    <col min="9483" max="9483" width="13.140625" style="1" customWidth="1"/>
    <col min="9484" max="9728" width="9.140625" style="1"/>
    <col min="9729" max="9729" width="22.140625" style="1" customWidth="1"/>
    <col min="9730" max="9730" width="11.140625" style="1" customWidth="1"/>
    <col min="9731" max="9731" width="12.140625" style="1" customWidth="1"/>
    <col min="9732" max="9732" width="11.7109375" style="1" customWidth="1"/>
    <col min="9733" max="9733" width="11.42578125" style="1" customWidth="1"/>
    <col min="9734" max="9734" width="11.7109375" style="1" customWidth="1"/>
    <col min="9735" max="9735" width="16.5703125" style="1" customWidth="1"/>
    <col min="9736" max="9736" width="9.140625" style="1"/>
    <col min="9737" max="9737" width="15.42578125" style="1" customWidth="1"/>
    <col min="9738" max="9738" width="10.85546875" style="1" customWidth="1"/>
    <col min="9739" max="9739" width="13.140625" style="1" customWidth="1"/>
    <col min="9740" max="9984" width="9.140625" style="1"/>
    <col min="9985" max="9985" width="22.140625" style="1" customWidth="1"/>
    <col min="9986" max="9986" width="11.140625" style="1" customWidth="1"/>
    <col min="9987" max="9987" width="12.140625" style="1" customWidth="1"/>
    <col min="9988" max="9988" width="11.7109375" style="1" customWidth="1"/>
    <col min="9989" max="9989" width="11.42578125" style="1" customWidth="1"/>
    <col min="9990" max="9990" width="11.7109375" style="1" customWidth="1"/>
    <col min="9991" max="9991" width="16.5703125" style="1" customWidth="1"/>
    <col min="9992" max="9992" width="9.140625" style="1"/>
    <col min="9993" max="9993" width="15.42578125" style="1" customWidth="1"/>
    <col min="9994" max="9994" width="10.85546875" style="1" customWidth="1"/>
    <col min="9995" max="9995" width="13.140625" style="1" customWidth="1"/>
    <col min="9996" max="10240" width="9.140625" style="1"/>
    <col min="10241" max="10241" width="22.140625" style="1" customWidth="1"/>
    <col min="10242" max="10242" width="11.140625" style="1" customWidth="1"/>
    <col min="10243" max="10243" width="12.140625" style="1" customWidth="1"/>
    <col min="10244" max="10244" width="11.7109375" style="1" customWidth="1"/>
    <col min="10245" max="10245" width="11.42578125" style="1" customWidth="1"/>
    <col min="10246" max="10246" width="11.7109375" style="1" customWidth="1"/>
    <col min="10247" max="10247" width="16.5703125" style="1" customWidth="1"/>
    <col min="10248" max="10248" width="9.140625" style="1"/>
    <col min="10249" max="10249" width="15.42578125" style="1" customWidth="1"/>
    <col min="10250" max="10250" width="10.85546875" style="1" customWidth="1"/>
    <col min="10251" max="10251" width="13.140625" style="1" customWidth="1"/>
    <col min="10252" max="10496" width="9.140625" style="1"/>
    <col min="10497" max="10497" width="22.140625" style="1" customWidth="1"/>
    <col min="10498" max="10498" width="11.140625" style="1" customWidth="1"/>
    <col min="10499" max="10499" width="12.140625" style="1" customWidth="1"/>
    <col min="10500" max="10500" width="11.7109375" style="1" customWidth="1"/>
    <col min="10501" max="10501" width="11.42578125" style="1" customWidth="1"/>
    <col min="10502" max="10502" width="11.7109375" style="1" customWidth="1"/>
    <col min="10503" max="10503" width="16.5703125" style="1" customWidth="1"/>
    <col min="10504" max="10504" width="9.140625" style="1"/>
    <col min="10505" max="10505" width="15.42578125" style="1" customWidth="1"/>
    <col min="10506" max="10506" width="10.85546875" style="1" customWidth="1"/>
    <col min="10507" max="10507" width="13.140625" style="1" customWidth="1"/>
    <col min="10508" max="10752" width="9.140625" style="1"/>
    <col min="10753" max="10753" width="22.140625" style="1" customWidth="1"/>
    <col min="10754" max="10754" width="11.140625" style="1" customWidth="1"/>
    <col min="10755" max="10755" width="12.140625" style="1" customWidth="1"/>
    <col min="10756" max="10756" width="11.7109375" style="1" customWidth="1"/>
    <col min="10757" max="10757" width="11.42578125" style="1" customWidth="1"/>
    <col min="10758" max="10758" width="11.7109375" style="1" customWidth="1"/>
    <col min="10759" max="10759" width="16.5703125" style="1" customWidth="1"/>
    <col min="10760" max="10760" width="9.140625" style="1"/>
    <col min="10761" max="10761" width="15.42578125" style="1" customWidth="1"/>
    <col min="10762" max="10762" width="10.85546875" style="1" customWidth="1"/>
    <col min="10763" max="10763" width="13.140625" style="1" customWidth="1"/>
    <col min="10764" max="11008" width="9.140625" style="1"/>
    <col min="11009" max="11009" width="22.140625" style="1" customWidth="1"/>
    <col min="11010" max="11010" width="11.140625" style="1" customWidth="1"/>
    <col min="11011" max="11011" width="12.140625" style="1" customWidth="1"/>
    <col min="11012" max="11012" width="11.7109375" style="1" customWidth="1"/>
    <col min="11013" max="11013" width="11.42578125" style="1" customWidth="1"/>
    <col min="11014" max="11014" width="11.7109375" style="1" customWidth="1"/>
    <col min="11015" max="11015" width="16.5703125" style="1" customWidth="1"/>
    <col min="11016" max="11016" width="9.140625" style="1"/>
    <col min="11017" max="11017" width="15.42578125" style="1" customWidth="1"/>
    <col min="11018" max="11018" width="10.85546875" style="1" customWidth="1"/>
    <col min="11019" max="11019" width="13.140625" style="1" customWidth="1"/>
    <col min="11020" max="11264" width="9.140625" style="1"/>
    <col min="11265" max="11265" width="22.140625" style="1" customWidth="1"/>
    <col min="11266" max="11266" width="11.140625" style="1" customWidth="1"/>
    <col min="11267" max="11267" width="12.140625" style="1" customWidth="1"/>
    <col min="11268" max="11268" width="11.7109375" style="1" customWidth="1"/>
    <col min="11269" max="11269" width="11.42578125" style="1" customWidth="1"/>
    <col min="11270" max="11270" width="11.7109375" style="1" customWidth="1"/>
    <col min="11271" max="11271" width="16.5703125" style="1" customWidth="1"/>
    <col min="11272" max="11272" width="9.140625" style="1"/>
    <col min="11273" max="11273" width="15.42578125" style="1" customWidth="1"/>
    <col min="11274" max="11274" width="10.85546875" style="1" customWidth="1"/>
    <col min="11275" max="11275" width="13.140625" style="1" customWidth="1"/>
    <col min="11276" max="11520" width="9.140625" style="1"/>
    <col min="11521" max="11521" width="22.140625" style="1" customWidth="1"/>
    <col min="11522" max="11522" width="11.140625" style="1" customWidth="1"/>
    <col min="11523" max="11523" width="12.140625" style="1" customWidth="1"/>
    <col min="11524" max="11524" width="11.7109375" style="1" customWidth="1"/>
    <col min="11525" max="11525" width="11.42578125" style="1" customWidth="1"/>
    <col min="11526" max="11526" width="11.7109375" style="1" customWidth="1"/>
    <col min="11527" max="11527" width="16.5703125" style="1" customWidth="1"/>
    <col min="11528" max="11528" width="9.140625" style="1"/>
    <col min="11529" max="11529" width="15.42578125" style="1" customWidth="1"/>
    <col min="11530" max="11530" width="10.85546875" style="1" customWidth="1"/>
    <col min="11531" max="11531" width="13.140625" style="1" customWidth="1"/>
    <col min="11532" max="11776" width="9.140625" style="1"/>
    <col min="11777" max="11777" width="22.140625" style="1" customWidth="1"/>
    <col min="11778" max="11778" width="11.140625" style="1" customWidth="1"/>
    <col min="11779" max="11779" width="12.140625" style="1" customWidth="1"/>
    <col min="11780" max="11780" width="11.7109375" style="1" customWidth="1"/>
    <col min="11781" max="11781" width="11.42578125" style="1" customWidth="1"/>
    <col min="11782" max="11782" width="11.7109375" style="1" customWidth="1"/>
    <col min="11783" max="11783" width="16.5703125" style="1" customWidth="1"/>
    <col min="11784" max="11784" width="9.140625" style="1"/>
    <col min="11785" max="11785" width="15.42578125" style="1" customWidth="1"/>
    <col min="11786" max="11786" width="10.85546875" style="1" customWidth="1"/>
    <col min="11787" max="11787" width="13.140625" style="1" customWidth="1"/>
    <col min="11788" max="12032" width="9.140625" style="1"/>
    <col min="12033" max="12033" width="22.140625" style="1" customWidth="1"/>
    <col min="12034" max="12034" width="11.140625" style="1" customWidth="1"/>
    <col min="12035" max="12035" width="12.140625" style="1" customWidth="1"/>
    <col min="12036" max="12036" width="11.7109375" style="1" customWidth="1"/>
    <col min="12037" max="12037" width="11.42578125" style="1" customWidth="1"/>
    <col min="12038" max="12038" width="11.7109375" style="1" customWidth="1"/>
    <col min="12039" max="12039" width="16.5703125" style="1" customWidth="1"/>
    <col min="12040" max="12040" width="9.140625" style="1"/>
    <col min="12041" max="12041" width="15.42578125" style="1" customWidth="1"/>
    <col min="12042" max="12042" width="10.85546875" style="1" customWidth="1"/>
    <col min="12043" max="12043" width="13.140625" style="1" customWidth="1"/>
    <col min="12044" max="12288" width="9.140625" style="1"/>
    <col min="12289" max="12289" width="22.140625" style="1" customWidth="1"/>
    <col min="12290" max="12290" width="11.140625" style="1" customWidth="1"/>
    <col min="12291" max="12291" width="12.140625" style="1" customWidth="1"/>
    <col min="12292" max="12292" width="11.7109375" style="1" customWidth="1"/>
    <col min="12293" max="12293" width="11.42578125" style="1" customWidth="1"/>
    <col min="12294" max="12294" width="11.7109375" style="1" customWidth="1"/>
    <col min="12295" max="12295" width="16.5703125" style="1" customWidth="1"/>
    <col min="12296" max="12296" width="9.140625" style="1"/>
    <col min="12297" max="12297" width="15.42578125" style="1" customWidth="1"/>
    <col min="12298" max="12298" width="10.85546875" style="1" customWidth="1"/>
    <col min="12299" max="12299" width="13.140625" style="1" customWidth="1"/>
    <col min="12300" max="12544" width="9.140625" style="1"/>
    <col min="12545" max="12545" width="22.140625" style="1" customWidth="1"/>
    <col min="12546" max="12546" width="11.140625" style="1" customWidth="1"/>
    <col min="12547" max="12547" width="12.140625" style="1" customWidth="1"/>
    <col min="12548" max="12548" width="11.7109375" style="1" customWidth="1"/>
    <col min="12549" max="12549" width="11.42578125" style="1" customWidth="1"/>
    <col min="12550" max="12550" width="11.7109375" style="1" customWidth="1"/>
    <col min="12551" max="12551" width="16.5703125" style="1" customWidth="1"/>
    <col min="12552" max="12552" width="9.140625" style="1"/>
    <col min="12553" max="12553" width="15.42578125" style="1" customWidth="1"/>
    <col min="12554" max="12554" width="10.85546875" style="1" customWidth="1"/>
    <col min="12555" max="12555" width="13.140625" style="1" customWidth="1"/>
    <col min="12556" max="12800" width="9.140625" style="1"/>
    <col min="12801" max="12801" width="22.140625" style="1" customWidth="1"/>
    <col min="12802" max="12802" width="11.140625" style="1" customWidth="1"/>
    <col min="12803" max="12803" width="12.140625" style="1" customWidth="1"/>
    <col min="12804" max="12804" width="11.7109375" style="1" customWidth="1"/>
    <col min="12805" max="12805" width="11.42578125" style="1" customWidth="1"/>
    <col min="12806" max="12806" width="11.7109375" style="1" customWidth="1"/>
    <col min="12807" max="12807" width="16.5703125" style="1" customWidth="1"/>
    <col min="12808" max="12808" width="9.140625" style="1"/>
    <col min="12809" max="12809" width="15.42578125" style="1" customWidth="1"/>
    <col min="12810" max="12810" width="10.85546875" style="1" customWidth="1"/>
    <col min="12811" max="12811" width="13.140625" style="1" customWidth="1"/>
    <col min="12812" max="13056" width="9.140625" style="1"/>
    <col min="13057" max="13057" width="22.140625" style="1" customWidth="1"/>
    <col min="13058" max="13058" width="11.140625" style="1" customWidth="1"/>
    <col min="13059" max="13059" width="12.140625" style="1" customWidth="1"/>
    <col min="13060" max="13060" width="11.7109375" style="1" customWidth="1"/>
    <col min="13061" max="13061" width="11.42578125" style="1" customWidth="1"/>
    <col min="13062" max="13062" width="11.7109375" style="1" customWidth="1"/>
    <col min="13063" max="13063" width="16.5703125" style="1" customWidth="1"/>
    <col min="13064" max="13064" width="9.140625" style="1"/>
    <col min="13065" max="13065" width="15.42578125" style="1" customWidth="1"/>
    <col min="13066" max="13066" width="10.85546875" style="1" customWidth="1"/>
    <col min="13067" max="13067" width="13.140625" style="1" customWidth="1"/>
    <col min="13068" max="13312" width="9.140625" style="1"/>
    <col min="13313" max="13313" width="22.140625" style="1" customWidth="1"/>
    <col min="13314" max="13314" width="11.140625" style="1" customWidth="1"/>
    <col min="13315" max="13315" width="12.140625" style="1" customWidth="1"/>
    <col min="13316" max="13316" width="11.7109375" style="1" customWidth="1"/>
    <col min="13317" max="13317" width="11.42578125" style="1" customWidth="1"/>
    <col min="13318" max="13318" width="11.7109375" style="1" customWidth="1"/>
    <col min="13319" max="13319" width="16.5703125" style="1" customWidth="1"/>
    <col min="13320" max="13320" width="9.140625" style="1"/>
    <col min="13321" max="13321" width="15.42578125" style="1" customWidth="1"/>
    <col min="13322" max="13322" width="10.85546875" style="1" customWidth="1"/>
    <col min="13323" max="13323" width="13.140625" style="1" customWidth="1"/>
    <col min="13324" max="13568" width="9.140625" style="1"/>
    <col min="13569" max="13569" width="22.140625" style="1" customWidth="1"/>
    <col min="13570" max="13570" width="11.140625" style="1" customWidth="1"/>
    <col min="13571" max="13571" width="12.140625" style="1" customWidth="1"/>
    <col min="13572" max="13572" width="11.7109375" style="1" customWidth="1"/>
    <col min="13573" max="13573" width="11.42578125" style="1" customWidth="1"/>
    <col min="13574" max="13574" width="11.7109375" style="1" customWidth="1"/>
    <col min="13575" max="13575" width="16.5703125" style="1" customWidth="1"/>
    <col min="13576" max="13576" width="9.140625" style="1"/>
    <col min="13577" max="13577" width="15.42578125" style="1" customWidth="1"/>
    <col min="13578" max="13578" width="10.85546875" style="1" customWidth="1"/>
    <col min="13579" max="13579" width="13.140625" style="1" customWidth="1"/>
    <col min="13580" max="13824" width="9.140625" style="1"/>
    <col min="13825" max="13825" width="22.140625" style="1" customWidth="1"/>
    <col min="13826" max="13826" width="11.140625" style="1" customWidth="1"/>
    <col min="13827" max="13827" width="12.140625" style="1" customWidth="1"/>
    <col min="13828" max="13828" width="11.7109375" style="1" customWidth="1"/>
    <col min="13829" max="13829" width="11.42578125" style="1" customWidth="1"/>
    <col min="13830" max="13830" width="11.7109375" style="1" customWidth="1"/>
    <col min="13831" max="13831" width="16.5703125" style="1" customWidth="1"/>
    <col min="13832" max="13832" width="9.140625" style="1"/>
    <col min="13833" max="13833" width="15.42578125" style="1" customWidth="1"/>
    <col min="13834" max="13834" width="10.85546875" style="1" customWidth="1"/>
    <col min="13835" max="13835" width="13.140625" style="1" customWidth="1"/>
    <col min="13836" max="14080" width="9.140625" style="1"/>
    <col min="14081" max="14081" width="22.140625" style="1" customWidth="1"/>
    <col min="14082" max="14082" width="11.140625" style="1" customWidth="1"/>
    <col min="14083" max="14083" width="12.140625" style="1" customWidth="1"/>
    <col min="14084" max="14084" width="11.7109375" style="1" customWidth="1"/>
    <col min="14085" max="14085" width="11.42578125" style="1" customWidth="1"/>
    <col min="14086" max="14086" width="11.7109375" style="1" customWidth="1"/>
    <col min="14087" max="14087" width="16.5703125" style="1" customWidth="1"/>
    <col min="14088" max="14088" width="9.140625" style="1"/>
    <col min="14089" max="14089" width="15.42578125" style="1" customWidth="1"/>
    <col min="14090" max="14090" width="10.85546875" style="1" customWidth="1"/>
    <col min="14091" max="14091" width="13.140625" style="1" customWidth="1"/>
    <col min="14092" max="14336" width="9.140625" style="1"/>
    <col min="14337" max="14337" width="22.140625" style="1" customWidth="1"/>
    <col min="14338" max="14338" width="11.140625" style="1" customWidth="1"/>
    <col min="14339" max="14339" width="12.140625" style="1" customWidth="1"/>
    <col min="14340" max="14340" width="11.7109375" style="1" customWidth="1"/>
    <col min="14341" max="14341" width="11.42578125" style="1" customWidth="1"/>
    <col min="14342" max="14342" width="11.7109375" style="1" customWidth="1"/>
    <col min="14343" max="14343" width="16.5703125" style="1" customWidth="1"/>
    <col min="14344" max="14344" width="9.140625" style="1"/>
    <col min="14345" max="14345" width="15.42578125" style="1" customWidth="1"/>
    <col min="14346" max="14346" width="10.85546875" style="1" customWidth="1"/>
    <col min="14347" max="14347" width="13.140625" style="1" customWidth="1"/>
    <col min="14348" max="14592" width="9.140625" style="1"/>
    <col min="14593" max="14593" width="22.140625" style="1" customWidth="1"/>
    <col min="14594" max="14594" width="11.140625" style="1" customWidth="1"/>
    <col min="14595" max="14595" width="12.140625" style="1" customWidth="1"/>
    <col min="14596" max="14596" width="11.7109375" style="1" customWidth="1"/>
    <col min="14597" max="14597" width="11.42578125" style="1" customWidth="1"/>
    <col min="14598" max="14598" width="11.7109375" style="1" customWidth="1"/>
    <col min="14599" max="14599" width="16.5703125" style="1" customWidth="1"/>
    <col min="14600" max="14600" width="9.140625" style="1"/>
    <col min="14601" max="14601" width="15.42578125" style="1" customWidth="1"/>
    <col min="14602" max="14602" width="10.85546875" style="1" customWidth="1"/>
    <col min="14603" max="14603" width="13.140625" style="1" customWidth="1"/>
    <col min="14604" max="14848" width="9.140625" style="1"/>
    <col min="14849" max="14849" width="22.140625" style="1" customWidth="1"/>
    <col min="14850" max="14850" width="11.140625" style="1" customWidth="1"/>
    <col min="14851" max="14851" width="12.140625" style="1" customWidth="1"/>
    <col min="14852" max="14852" width="11.7109375" style="1" customWidth="1"/>
    <col min="14853" max="14853" width="11.42578125" style="1" customWidth="1"/>
    <col min="14854" max="14854" width="11.7109375" style="1" customWidth="1"/>
    <col min="14855" max="14855" width="16.5703125" style="1" customWidth="1"/>
    <col min="14856" max="14856" width="9.140625" style="1"/>
    <col min="14857" max="14857" width="15.42578125" style="1" customWidth="1"/>
    <col min="14858" max="14858" width="10.85546875" style="1" customWidth="1"/>
    <col min="14859" max="14859" width="13.140625" style="1" customWidth="1"/>
    <col min="14860" max="15104" width="9.140625" style="1"/>
    <col min="15105" max="15105" width="22.140625" style="1" customWidth="1"/>
    <col min="15106" max="15106" width="11.140625" style="1" customWidth="1"/>
    <col min="15107" max="15107" width="12.140625" style="1" customWidth="1"/>
    <col min="15108" max="15108" width="11.7109375" style="1" customWidth="1"/>
    <col min="15109" max="15109" width="11.42578125" style="1" customWidth="1"/>
    <col min="15110" max="15110" width="11.7109375" style="1" customWidth="1"/>
    <col min="15111" max="15111" width="16.5703125" style="1" customWidth="1"/>
    <col min="15112" max="15112" width="9.140625" style="1"/>
    <col min="15113" max="15113" width="15.42578125" style="1" customWidth="1"/>
    <col min="15114" max="15114" width="10.85546875" style="1" customWidth="1"/>
    <col min="15115" max="15115" width="13.140625" style="1" customWidth="1"/>
    <col min="15116" max="15360" width="9.140625" style="1"/>
    <col min="15361" max="15361" width="22.140625" style="1" customWidth="1"/>
    <col min="15362" max="15362" width="11.140625" style="1" customWidth="1"/>
    <col min="15363" max="15363" width="12.140625" style="1" customWidth="1"/>
    <col min="15364" max="15364" width="11.7109375" style="1" customWidth="1"/>
    <col min="15365" max="15365" width="11.42578125" style="1" customWidth="1"/>
    <col min="15366" max="15366" width="11.7109375" style="1" customWidth="1"/>
    <col min="15367" max="15367" width="16.5703125" style="1" customWidth="1"/>
    <col min="15368" max="15368" width="9.140625" style="1"/>
    <col min="15369" max="15369" width="15.42578125" style="1" customWidth="1"/>
    <col min="15370" max="15370" width="10.85546875" style="1" customWidth="1"/>
    <col min="15371" max="15371" width="13.140625" style="1" customWidth="1"/>
    <col min="15372" max="15616" width="9.140625" style="1"/>
    <col min="15617" max="15617" width="22.140625" style="1" customWidth="1"/>
    <col min="15618" max="15618" width="11.140625" style="1" customWidth="1"/>
    <col min="15619" max="15619" width="12.140625" style="1" customWidth="1"/>
    <col min="15620" max="15620" width="11.7109375" style="1" customWidth="1"/>
    <col min="15621" max="15621" width="11.42578125" style="1" customWidth="1"/>
    <col min="15622" max="15622" width="11.7109375" style="1" customWidth="1"/>
    <col min="15623" max="15623" width="16.5703125" style="1" customWidth="1"/>
    <col min="15624" max="15624" width="9.140625" style="1"/>
    <col min="15625" max="15625" width="15.42578125" style="1" customWidth="1"/>
    <col min="15626" max="15626" width="10.85546875" style="1" customWidth="1"/>
    <col min="15627" max="15627" width="13.140625" style="1" customWidth="1"/>
    <col min="15628" max="15872" width="9.140625" style="1"/>
    <col min="15873" max="15873" width="22.140625" style="1" customWidth="1"/>
    <col min="15874" max="15874" width="11.140625" style="1" customWidth="1"/>
    <col min="15875" max="15875" width="12.140625" style="1" customWidth="1"/>
    <col min="15876" max="15876" width="11.7109375" style="1" customWidth="1"/>
    <col min="15877" max="15877" width="11.42578125" style="1" customWidth="1"/>
    <col min="15878" max="15878" width="11.7109375" style="1" customWidth="1"/>
    <col min="15879" max="15879" width="16.5703125" style="1" customWidth="1"/>
    <col min="15880" max="15880" width="9.140625" style="1"/>
    <col min="15881" max="15881" width="15.42578125" style="1" customWidth="1"/>
    <col min="15882" max="15882" width="10.85546875" style="1" customWidth="1"/>
    <col min="15883" max="15883" width="13.140625" style="1" customWidth="1"/>
    <col min="15884" max="16128" width="9.140625" style="1"/>
    <col min="16129" max="16129" width="22.140625" style="1" customWidth="1"/>
    <col min="16130" max="16130" width="11.140625" style="1" customWidth="1"/>
    <col min="16131" max="16131" width="12.140625" style="1" customWidth="1"/>
    <col min="16132" max="16132" width="11.7109375" style="1" customWidth="1"/>
    <col min="16133" max="16133" width="11.42578125" style="1" customWidth="1"/>
    <col min="16134" max="16134" width="11.7109375" style="1" customWidth="1"/>
    <col min="16135" max="16135" width="16.5703125" style="1" customWidth="1"/>
    <col min="16136" max="16136" width="9.140625" style="1"/>
    <col min="16137" max="16137" width="15.42578125" style="1" customWidth="1"/>
    <col min="16138" max="16138" width="10.85546875" style="1" customWidth="1"/>
    <col min="16139" max="16139" width="13.140625" style="1" customWidth="1"/>
    <col min="16140" max="16384" width="9.140625" style="1"/>
  </cols>
  <sheetData>
    <row r="1" spans="1:11">
      <c r="B1" s="17" t="s">
        <v>0</v>
      </c>
      <c r="C1" s="18" t="s">
        <v>1</v>
      </c>
      <c r="D1" s="21" t="s">
        <v>2</v>
      </c>
      <c r="E1" s="8"/>
      <c r="F1" s="9"/>
      <c r="G1" s="11" t="s">
        <v>3</v>
      </c>
      <c r="H1" s="9"/>
      <c r="I1" s="9"/>
      <c r="J1" s="10"/>
      <c r="K1" s="12" t="s">
        <v>4</v>
      </c>
    </row>
    <row r="2" spans="1:11">
      <c r="B2" s="19"/>
      <c r="C2" s="20"/>
      <c r="D2" s="22"/>
      <c r="E2" s="14"/>
      <c r="F2" s="15"/>
      <c r="G2" s="24"/>
      <c r="H2" s="15"/>
      <c r="I2" s="15"/>
      <c r="J2" s="16"/>
      <c r="K2" s="13"/>
    </row>
    <row r="4" spans="1:11">
      <c r="A4" s="1" t="s">
        <v>5</v>
      </c>
      <c r="B4" s="1">
        <v>200</v>
      </c>
      <c r="C4" s="1">
        <v>500</v>
      </c>
      <c r="D4" s="1">
        <f>+C4+B4</f>
        <v>700</v>
      </c>
    </row>
    <row r="5" spans="1:11">
      <c r="A5" s="1" t="s">
        <v>6</v>
      </c>
      <c r="B5" s="1">
        <v>800</v>
      </c>
      <c r="C5" s="1">
        <v>300</v>
      </c>
      <c r="D5" s="1">
        <f>+C5+B5</f>
        <v>1100</v>
      </c>
    </row>
    <row r="6" spans="1:11">
      <c r="A6" s="1" t="s">
        <v>7</v>
      </c>
      <c r="B6" s="1">
        <v>5000</v>
      </c>
      <c r="C6" s="1">
        <v>3500</v>
      </c>
      <c r="D6" s="1">
        <f>+C6+B6</f>
        <v>8500</v>
      </c>
    </row>
    <row r="7" spans="1:11">
      <c r="A7" s="6" t="s">
        <v>8</v>
      </c>
    </row>
    <row r="8" spans="1:11">
      <c r="A8" s="3" t="s">
        <v>25</v>
      </c>
      <c r="B8" s="1">
        <v>2000</v>
      </c>
      <c r="D8" s="1">
        <f>+C8+B8</f>
        <v>2000</v>
      </c>
    </row>
    <row r="9" spans="1:11" ht="13.5" thickBot="1">
      <c r="A9" s="1" t="s">
        <v>10</v>
      </c>
      <c r="B9" s="4">
        <f>SUM(B4:B8)</f>
        <v>8000</v>
      </c>
      <c r="C9" s="4">
        <f>SUM(C4:C8)</f>
        <v>4300</v>
      </c>
      <c r="D9" s="4">
        <f>+C9+B9</f>
        <v>12300</v>
      </c>
      <c r="E9" s="4"/>
      <c r="F9" s="4"/>
      <c r="G9" s="4"/>
      <c r="H9" s="4"/>
      <c r="I9" s="4"/>
      <c r="J9" s="4"/>
      <c r="K9" s="4"/>
    </row>
    <row r="10" spans="1:11" ht="13.5" thickTop="1"/>
    <row r="11" spans="1:11">
      <c r="A11" s="1" t="s">
        <v>11</v>
      </c>
      <c r="B11" s="1">
        <f>+B18-SUM(B12:B17)</f>
        <v>3500</v>
      </c>
      <c r="C11" s="1">
        <f>+C18-SUM(C12:C17)</f>
        <v>1010</v>
      </c>
      <c r="D11" s="1">
        <f>+C11+B11</f>
        <v>4510</v>
      </c>
    </row>
    <row r="12" spans="1:11">
      <c r="A12" s="1" t="s">
        <v>12</v>
      </c>
      <c r="B12" s="1">
        <v>1000</v>
      </c>
      <c r="C12" s="1">
        <v>290</v>
      </c>
      <c r="D12" s="1">
        <f>+C12+B12</f>
        <v>1290</v>
      </c>
    </row>
    <row r="13" spans="1:11" s="6" customFormat="1">
      <c r="A13" s="5" t="s">
        <v>13</v>
      </c>
      <c r="F13" s="7"/>
      <c r="K13" s="1"/>
    </row>
    <row r="14" spans="1:11" s="6" customFormat="1">
      <c r="A14" s="6" t="s">
        <v>14</v>
      </c>
      <c r="G14" s="7"/>
      <c r="J14" s="7"/>
      <c r="K14" s="1"/>
    </row>
    <row r="15" spans="1:11">
      <c r="A15" s="1" t="s">
        <v>15</v>
      </c>
      <c r="B15" s="1">
        <v>1000</v>
      </c>
      <c r="C15" s="1">
        <v>500</v>
      </c>
      <c r="D15" s="1">
        <f>+C15+B15</f>
        <v>1500</v>
      </c>
    </row>
    <row r="16" spans="1:11">
      <c r="A16" s="1" t="s">
        <v>16</v>
      </c>
      <c r="B16" s="1">
        <v>500</v>
      </c>
      <c r="C16" s="1">
        <v>2000</v>
      </c>
      <c r="D16" s="1">
        <f>+C16+B16</f>
        <v>2500</v>
      </c>
    </row>
    <row r="17" spans="1:11">
      <c r="A17" s="1" t="s">
        <v>17</v>
      </c>
      <c r="B17" s="1">
        <v>2000</v>
      </c>
      <c r="C17" s="1">
        <v>500</v>
      </c>
      <c r="D17" s="1">
        <f>+C17+B17</f>
        <v>2500</v>
      </c>
    </row>
    <row r="18" spans="1:11" ht="13.5" thickBot="1">
      <c r="A18" s="1" t="s">
        <v>18</v>
      </c>
      <c r="B18" s="4">
        <f>+B9</f>
        <v>8000</v>
      </c>
      <c r="C18" s="4">
        <f>+C9</f>
        <v>4300</v>
      </c>
      <c r="D18" s="4">
        <f>+C18+B18</f>
        <v>12300</v>
      </c>
      <c r="E18" s="4"/>
      <c r="F18" s="4"/>
      <c r="G18" s="4"/>
      <c r="H18" s="4"/>
      <c r="I18" s="4"/>
      <c r="J18" s="4"/>
      <c r="K18" s="4"/>
    </row>
    <row r="19" spans="1:11" ht="13.5" thickTop="1"/>
    <row r="20" spans="1:11">
      <c r="A20" s="1" t="s">
        <v>19</v>
      </c>
      <c r="B20" s="1">
        <v>26000</v>
      </c>
      <c r="C20" s="1">
        <v>4000</v>
      </c>
      <c r="D20" s="1">
        <f t="shared" ref="D20:D25" si="0">+C20+B20</f>
        <v>30000</v>
      </c>
    </row>
    <row r="21" spans="1:11">
      <c r="A21" s="3" t="s">
        <v>20</v>
      </c>
      <c r="B21" s="1">
        <v>300</v>
      </c>
      <c r="D21" s="1">
        <f t="shared" si="0"/>
        <v>300</v>
      </c>
    </row>
    <row r="22" spans="1:11">
      <c r="A22" s="2" t="s">
        <v>21</v>
      </c>
      <c r="B22" s="1">
        <f>+B5</f>
        <v>800</v>
      </c>
      <c r="C22" s="1">
        <f>+C5</f>
        <v>300</v>
      </c>
      <c r="D22" s="1">
        <f t="shared" si="0"/>
        <v>1100</v>
      </c>
    </row>
    <row r="23" spans="1:11">
      <c r="A23" s="3" t="s">
        <v>29</v>
      </c>
      <c r="B23" s="1">
        <f>-B20-B21-B25+B27-B22-B24</f>
        <v>-23100</v>
      </c>
      <c r="C23" s="1">
        <f>-C20-C21-C25+C27-C22-C24</f>
        <v>-4300</v>
      </c>
      <c r="D23" s="1">
        <f t="shared" si="0"/>
        <v>-27400</v>
      </c>
    </row>
    <row r="24" spans="1:11">
      <c r="A24" s="2" t="s">
        <v>26</v>
      </c>
      <c r="B24" s="1">
        <v>0</v>
      </c>
      <c r="C24" s="1">
        <v>1000</v>
      </c>
      <c r="D24" s="1">
        <f t="shared" si="0"/>
        <v>1000</v>
      </c>
    </row>
    <row r="25" spans="1:11">
      <c r="A25" s="3" t="s">
        <v>44</v>
      </c>
      <c r="B25" s="1">
        <f>-B27</f>
        <v>-2000</v>
      </c>
      <c r="C25" s="1">
        <f>-C27</f>
        <v>-500</v>
      </c>
      <c r="D25" s="1">
        <f t="shared" si="0"/>
        <v>-2500</v>
      </c>
    </row>
    <row r="26" spans="1:11">
      <c r="A26" s="6" t="s">
        <v>14</v>
      </c>
    </row>
    <row r="27" spans="1:11" ht="13.5" thickBot="1">
      <c r="A27" s="1" t="s">
        <v>24</v>
      </c>
      <c r="B27" s="4">
        <f>+B17</f>
        <v>2000</v>
      </c>
      <c r="C27" s="4">
        <f>+C17</f>
        <v>500</v>
      </c>
      <c r="D27" s="4">
        <f>+C27+B27</f>
        <v>2500</v>
      </c>
      <c r="E27" s="4"/>
      <c r="F27" s="4"/>
      <c r="G27" s="4"/>
      <c r="H27" s="4"/>
      <c r="I27" s="4"/>
      <c r="J27" s="4"/>
      <c r="K27" s="4"/>
    </row>
    <row r="28" spans="1:11" ht="13.5" thickTop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K68"/>
  <sheetViews>
    <sheetView workbookViewId="0">
      <selection activeCell="E37" sqref="E37"/>
    </sheetView>
  </sheetViews>
  <sheetFormatPr defaultRowHeight="12.75"/>
  <cols>
    <col min="1" max="1" width="22.140625" style="1" customWidth="1"/>
    <col min="2" max="2" width="13.42578125" style="1" customWidth="1"/>
    <col min="3" max="3" width="12.140625" style="39" customWidth="1"/>
    <col min="4" max="4" width="7" style="40" customWidth="1"/>
    <col min="5" max="5" width="12.140625" style="34" customWidth="1"/>
    <col min="6" max="6" width="11.7109375" style="1" customWidth="1"/>
    <col min="7" max="7" width="8.7109375" style="1" customWidth="1"/>
    <col min="8" max="8" width="9.28515625" style="1" customWidth="1"/>
    <col min="9" max="9" width="9.140625" style="1" customWidth="1"/>
    <col min="10" max="10" width="9.28515625" style="1" customWidth="1"/>
    <col min="11" max="11" width="13.140625" style="1" customWidth="1"/>
    <col min="12" max="256" width="9.140625" style="1"/>
    <col min="257" max="257" width="22.140625" style="1" customWidth="1"/>
    <col min="258" max="258" width="13.42578125" style="1" customWidth="1"/>
    <col min="259" max="259" width="12.140625" style="1" customWidth="1"/>
    <col min="260" max="260" width="7" style="1" customWidth="1"/>
    <col min="261" max="261" width="12.140625" style="1" customWidth="1"/>
    <col min="262" max="262" width="11.7109375" style="1" customWidth="1"/>
    <col min="263" max="263" width="8.7109375" style="1" customWidth="1"/>
    <col min="264" max="264" width="9.28515625" style="1" customWidth="1"/>
    <col min="265" max="265" width="9.140625" style="1" customWidth="1"/>
    <col min="266" max="266" width="9.28515625" style="1" customWidth="1"/>
    <col min="267" max="267" width="13.140625" style="1" customWidth="1"/>
    <col min="268" max="512" width="9.140625" style="1"/>
    <col min="513" max="513" width="22.140625" style="1" customWidth="1"/>
    <col min="514" max="514" width="13.42578125" style="1" customWidth="1"/>
    <col min="515" max="515" width="12.140625" style="1" customWidth="1"/>
    <col min="516" max="516" width="7" style="1" customWidth="1"/>
    <col min="517" max="517" width="12.140625" style="1" customWidth="1"/>
    <col min="518" max="518" width="11.7109375" style="1" customWidth="1"/>
    <col min="519" max="519" width="8.7109375" style="1" customWidth="1"/>
    <col min="520" max="520" width="9.28515625" style="1" customWidth="1"/>
    <col min="521" max="521" width="9.140625" style="1" customWidth="1"/>
    <col min="522" max="522" width="9.28515625" style="1" customWidth="1"/>
    <col min="523" max="523" width="13.140625" style="1" customWidth="1"/>
    <col min="524" max="768" width="9.140625" style="1"/>
    <col min="769" max="769" width="22.140625" style="1" customWidth="1"/>
    <col min="770" max="770" width="13.42578125" style="1" customWidth="1"/>
    <col min="771" max="771" width="12.140625" style="1" customWidth="1"/>
    <col min="772" max="772" width="7" style="1" customWidth="1"/>
    <col min="773" max="773" width="12.140625" style="1" customWidth="1"/>
    <col min="774" max="774" width="11.7109375" style="1" customWidth="1"/>
    <col min="775" max="775" width="8.7109375" style="1" customWidth="1"/>
    <col min="776" max="776" width="9.28515625" style="1" customWidth="1"/>
    <col min="777" max="777" width="9.140625" style="1" customWidth="1"/>
    <col min="778" max="778" width="9.28515625" style="1" customWidth="1"/>
    <col min="779" max="779" width="13.140625" style="1" customWidth="1"/>
    <col min="780" max="1024" width="9.140625" style="1"/>
    <col min="1025" max="1025" width="22.140625" style="1" customWidth="1"/>
    <col min="1026" max="1026" width="13.42578125" style="1" customWidth="1"/>
    <col min="1027" max="1027" width="12.140625" style="1" customWidth="1"/>
    <col min="1028" max="1028" width="7" style="1" customWidth="1"/>
    <col min="1029" max="1029" width="12.140625" style="1" customWidth="1"/>
    <col min="1030" max="1030" width="11.7109375" style="1" customWidth="1"/>
    <col min="1031" max="1031" width="8.7109375" style="1" customWidth="1"/>
    <col min="1032" max="1032" width="9.28515625" style="1" customWidth="1"/>
    <col min="1033" max="1033" width="9.140625" style="1" customWidth="1"/>
    <col min="1034" max="1034" width="9.28515625" style="1" customWidth="1"/>
    <col min="1035" max="1035" width="13.140625" style="1" customWidth="1"/>
    <col min="1036" max="1280" width="9.140625" style="1"/>
    <col min="1281" max="1281" width="22.140625" style="1" customWidth="1"/>
    <col min="1282" max="1282" width="13.42578125" style="1" customWidth="1"/>
    <col min="1283" max="1283" width="12.140625" style="1" customWidth="1"/>
    <col min="1284" max="1284" width="7" style="1" customWidth="1"/>
    <col min="1285" max="1285" width="12.140625" style="1" customWidth="1"/>
    <col min="1286" max="1286" width="11.7109375" style="1" customWidth="1"/>
    <col min="1287" max="1287" width="8.7109375" style="1" customWidth="1"/>
    <col min="1288" max="1288" width="9.28515625" style="1" customWidth="1"/>
    <col min="1289" max="1289" width="9.140625" style="1" customWidth="1"/>
    <col min="1290" max="1290" width="9.28515625" style="1" customWidth="1"/>
    <col min="1291" max="1291" width="13.140625" style="1" customWidth="1"/>
    <col min="1292" max="1536" width="9.140625" style="1"/>
    <col min="1537" max="1537" width="22.140625" style="1" customWidth="1"/>
    <col min="1538" max="1538" width="13.42578125" style="1" customWidth="1"/>
    <col min="1539" max="1539" width="12.140625" style="1" customWidth="1"/>
    <col min="1540" max="1540" width="7" style="1" customWidth="1"/>
    <col min="1541" max="1541" width="12.140625" style="1" customWidth="1"/>
    <col min="1542" max="1542" width="11.7109375" style="1" customWidth="1"/>
    <col min="1543" max="1543" width="8.7109375" style="1" customWidth="1"/>
    <col min="1544" max="1544" width="9.28515625" style="1" customWidth="1"/>
    <col min="1545" max="1545" width="9.140625" style="1" customWidth="1"/>
    <col min="1546" max="1546" width="9.28515625" style="1" customWidth="1"/>
    <col min="1547" max="1547" width="13.140625" style="1" customWidth="1"/>
    <col min="1548" max="1792" width="9.140625" style="1"/>
    <col min="1793" max="1793" width="22.140625" style="1" customWidth="1"/>
    <col min="1794" max="1794" width="13.42578125" style="1" customWidth="1"/>
    <col min="1795" max="1795" width="12.140625" style="1" customWidth="1"/>
    <col min="1796" max="1796" width="7" style="1" customWidth="1"/>
    <col min="1797" max="1797" width="12.140625" style="1" customWidth="1"/>
    <col min="1798" max="1798" width="11.7109375" style="1" customWidth="1"/>
    <col min="1799" max="1799" width="8.7109375" style="1" customWidth="1"/>
    <col min="1800" max="1800" width="9.28515625" style="1" customWidth="1"/>
    <col min="1801" max="1801" width="9.140625" style="1" customWidth="1"/>
    <col min="1802" max="1802" width="9.28515625" style="1" customWidth="1"/>
    <col min="1803" max="1803" width="13.140625" style="1" customWidth="1"/>
    <col min="1804" max="2048" width="9.140625" style="1"/>
    <col min="2049" max="2049" width="22.140625" style="1" customWidth="1"/>
    <col min="2050" max="2050" width="13.42578125" style="1" customWidth="1"/>
    <col min="2051" max="2051" width="12.140625" style="1" customWidth="1"/>
    <col min="2052" max="2052" width="7" style="1" customWidth="1"/>
    <col min="2053" max="2053" width="12.140625" style="1" customWidth="1"/>
    <col min="2054" max="2054" width="11.7109375" style="1" customWidth="1"/>
    <col min="2055" max="2055" width="8.7109375" style="1" customWidth="1"/>
    <col min="2056" max="2056" width="9.28515625" style="1" customWidth="1"/>
    <col min="2057" max="2057" width="9.140625" style="1" customWidth="1"/>
    <col min="2058" max="2058" width="9.28515625" style="1" customWidth="1"/>
    <col min="2059" max="2059" width="13.140625" style="1" customWidth="1"/>
    <col min="2060" max="2304" width="9.140625" style="1"/>
    <col min="2305" max="2305" width="22.140625" style="1" customWidth="1"/>
    <col min="2306" max="2306" width="13.42578125" style="1" customWidth="1"/>
    <col min="2307" max="2307" width="12.140625" style="1" customWidth="1"/>
    <col min="2308" max="2308" width="7" style="1" customWidth="1"/>
    <col min="2309" max="2309" width="12.140625" style="1" customWidth="1"/>
    <col min="2310" max="2310" width="11.7109375" style="1" customWidth="1"/>
    <col min="2311" max="2311" width="8.7109375" style="1" customWidth="1"/>
    <col min="2312" max="2312" width="9.28515625" style="1" customWidth="1"/>
    <col min="2313" max="2313" width="9.140625" style="1" customWidth="1"/>
    <col min="2314" max="2314" width="9.28515625" style="1" customWidth="1"/>
    <col min="2315" max="2315" width="13.140625" style="1" customWidth="1"/>
    <col min="2316" max="2560" width="9.140625" style="1"/>
    <col min="2561" max="2561" width="22.140625" style="1" customWidth="1"/>
    <col min="2562" max="2562" width="13.42578125" style="1" customWidth="1"/>
    <col min="2563" max="2563" width="12.140625" style="1" customWidth="1"/>
    <col min="2564" max="2564" width="7" style="1" customWidth="1"/>
    <col min="2565" max="2565" width="12.140625" style="1" customWidth="1"/>
    <col min="2566" max="2566" width="11.7109375" style="1" customWidth="1"/>
    <col min="2567" max="2567" width="8.7109375" style="1" customWidth="1"/>
    <col min="2568" max="2568" width="9.28515625" style="1" customWidth="1"/>
    <col min="2569" max="2569" width="9.140625" style="1" customWidth="1"/>
    <col min="2570" max="2570" width="9.28515625" style="1" customWidth="1"/>
    <col min="2571" max="2571" width="13.140625" style="1" customWidth="1"/>
    <col min="2572" max="2816" width="9.140625" style="1"/>
    <col min="2817" max="2817" width="22.140625" style="1" customWidth="1"/>
    <col min="2818" max="2818" width="13.42578125" style="1" customWidth="1"/>
    <col min="2819" max="2819" width="12.140625" style="1" customWidth="1"/>
    <col min="2820" max="2820" width="7" style="1" customWidth="1"/>
    <col min="2821" max="2821" width="12.140625" style="1" customWidth="1"/>
    <col min="2822" max="2822" width="11.7109375" style="1" customWidth="1"/>
    <col min="2823" max="2823" width="8.7109375" style="1" customWidth="1"/>
    <col min="2824" max="2824" width="9.28515625" style="1" customWidth="1"/>
    <col min="2825" max="2825" width="9.140625" style="1" customWidth="1"/>
    <col min="2826" max="2826" width="9.28515625" style="1" customWidth="1"/>
    <col min="2827" max="2827" width="13.140625" style="1" customWidth="1"/>
    <col min="2828" max="3072" width="9.140625" style="1"/>
    <col min="3073" max="3073" width="22.140625" style="1" customWidth="1"/>
    <col min="3074" max="3074" width="13.42578125" style="1" customWidth="1"/>
    <col min="3075" max="3075" width="12.140625" style="1" customWidth="1"/>
    <col min="3076" max="3076" width="7" style="1" customWidth="1"/>
    <col min="3077" max="3077" width="12.140625" style="1" customWidth="1"/>
    <col min="3078" max="3078" width="11.7109375" style="1" customWidth="1"/>
    <col min="3079" max="3079" width="8.7109375" style="1" customWidth="1"/>
    <col min="3080" max="3080" width="9.28515625" style="1" customWidth="1"/>
    <col min="3081" max="3081" width="9.140625" style="1" customWidth="1"/>
    <col min="3082" max="3082" width="9.28515625" style="1" customWidth="1"/>
    <col min="3083" max="3083" width="13.140625" style="1" customWidth="1"/>
    <col min="3084" max="3328" width="9.140625" style="1"/>
    <col min="3329" max="3329" width="22.140625" style="1" customWidth="1"/>
    <col min="3330" max="3330" width="13.42578125" style="1" customWidth="1"/>
    <col min="3331" max="3331" width="12.140625" style="1" customWidth="1"/>
    <col min="3332" max="3332" width="7" style="1" customWidth="1"/>
    <col min="3333" max="3333" width="12.140625" style="1" customWidth="1"/>
    <col min="3334" max="3334" width="11.7109375" style="1" customWidth="1"/>
    <col min="3335" max="3335" width="8.7109375" style="1" customWidth="1"/>
    <col min="3336" max="3336" width="9.28515625" style="1" customWidth="1"/>
    <col min="3337" max="3337" width="9.140625" style="1" customWidth="1"/>
    <col min="3338" max="3338" width="9.28515625" style="1" customWidth="1"/>
    <col min="3339" max="3339" width="13.140625" style="1" customWidth="1"/>
    <col min="3340" max="3584" width="9.140625" style="1"/>
    <col min="3585" max="3585" width="22.140625" style="1" customWidth="1"/>
    <col min="3586" max="3586" width="13.42578125" style="1" customWidth="1"/>
    <col min="3587" max="3587" width="12.140625" style="1" customWidth="1"/>
    <col min="3588" max="3588" width="7" style="1" customWidth="1"/>
    <col min="3589" max="3589" width="12.140625" style="1" customWidth="1"/>
    <col min="3590" max="3590" width="11.7109375" style="1" customWidth="1"/>
    <col min="3591" max="3591" width="8.7109375" style="1" customWidth="1"/>
    <col min="3592" max="3592" width="9.28515625" style="1" customWidth="1"/>
    <col min="3593" max="3593" width="9.140625" style="1" customWidth="1"/>
    <col min="3594" max="3594" width="9.28515625" style="1" customWidth="1"/>
    <col min="3595" max="3595" width="13.140625" style="1" customWidth="1"/>
    <col min="3596" max="3840" width="9.140625" style="1"/>
    <col min="3841" max="3841" width="22.140625" style="1" customWidth="1"/>
    <col min="3842" max="3842" width="13.42578125" style="1" customWidth="1"/>
    <col min="3843" max="3843" width="12.140625" style="1" customWidth="1"/>
    <col min="3844" max="3844" width="7" style="1" customWidth="1"/>
    <col min="3845" max="3845" width="12.140625" style="1" customWidth="1"/>
    <col min="3846" max="3846" width="11.7109375" style="1" customWidth="1"/>
    <col min="3847" max="3847" width="8.7109375" style="1" customWidth="1"/>
    <col min="3848" max="3848" width="9.28515625" style="1" customWidth="1"/>
    <col min="3849" max="3849" width="9.140625" style="1" customWidth="1"/>
    <col min="3850" max="3850" width="9.28515625" style="1" customWidth="1"/>
    <col min="3851" max="3851" width="13.140625" style="1" customWidth="1"/>
    <col min="3852" max="4096" width="9.140625" style="1"/>
    <col min="4097" max="4097" width="22.140625" style="1" customWidth="1"/>
    <col min="4098" max="4098" width="13.42578125" style="1" customWidth="1"/>
    <col min="4099" max="4099" width="12.140625" style="1" customWidth="1"/>
    <col min="4100" max="4100" width="7" style="1" customWidth="1"/>
    <col min="4101" max="4101" width="12.140625" style="1" customWidth="1"/>
    <col min="4102" max="4102" width="11.7109375" style="1" customWidth="1"/>
    <col min="4103" max="4103" width="8.7109375" style="1" customWidth="1"/>
    <col min="4104" max="4104" width="9.28515625" style="1" customWidth="1"/>
    <col min="4105" max="4105" width="9.140625" style="1" customWidth="1"/>
    <col min="4106" max="4106" width="9.28515625" style="1" customWidth="1"/>
    <col min="4107" max="4107" width="13.140625" style="1" customWidth="1"/>
    <col min="4108" max="4352" width="9.140625" style="1"/>
    <col min="4353" max="4353" width="22.140625" style="1" customWidth="1"/>
    <col min="4354" max="4354" width="13.42578125" style="1" customWidth="1"/>
    <col min="4355" max="4355" width="12.140625" style="1" customWidth="1"/>
    <col min="4356" max="4356" width="7" style="1" customWidth="1"/>
    <col min="4357" max="4357" width="12.140625" style="1" customWidth="1"/>
    <col min="4358" max="4358" width="11.7109375" style="1" customWidth="1"/>
    <col min="4359" max="4359" width="8.7109375" style="1" customWidth="1"/>
    <col min="4360" max="4360" width="9.28515625" style="1" customWidth="1"/>
    <col min="4361" max="4361" width="9.140625" style="1" customWidth="1"/>
    <col min="4362" max="4362" width="9.28515625" style="1" customWidth="1"/>
    <col min="4363" max="4363" width="13.140625" style="1" customWidth="1"/>
    <col min="4364" max="4608" width="9.140625" style="1"/>
    <col min="4609" max="4609" width="22.140625" style="1" customWidth="1"/>
    <col min="4610" max="4610" width="13.42578125" style="1" customWidth="1"/>
    <col min="4611" max="4611" width="12.140625" style="1" customWidth="1"/>
    <col min="4612" max="4612" width="7" style="1" customWidth="1"/>
    <col min="4613" max="4613" width="12.140625" style="1" customWidth="1"/>
    <col min="4614" max="4614" width="11.7109375" style="1" customWidth="1"/>
    <col min="4615" max="4615" width="8.7109375" style="1" customWidth="1"/>
    <col min="4616" max="4616" width="9.28515625" style="1" customWidth="1"/>
    <col min="4617" max="4617" width="9.140625" style="1" customWidth="1"/>
    <col min="4618" max="4618" width="9.28515625" style="1" customWidth="1"/>
    <col min="4619" max="4619" width="13.140625" style="1" customWidth="1"/>
    <col min="4620" max="4864" width="9.140625" style="1"/>
    <col min="4865" max="4865" width="22.140625" style="1" customWidth="1"/>
    <col min="4866" max="4866" width="13.42578125" style="1" customWidth="1"/>
    <col min="4867" max="4867" width="12.140625" style="1" customWidth="1"/>
    <col min="4868" max="4868" width="7" style="1" customWidth="1"/>
    <col min="4869" max="4869" width="12.140625" style="1" customWidth="1"/>
    <col min="4870" max="4870" width="11.7109375" style="1" customWidth="1"/>
    <col min="4871" max="4871" width="8.7109375" style="1" customWidth="1"/>
    <col min="4872" max="4872" width="9.28515625" style="1" customWidth="1"/>
    <col min="4873" max="4873" width="9.140625" style="1" customWidth="1"/>
    <col min="4874" max="4874" width="9.28515625" style="1" customWidth="1"/>
    <col min="4875" max="4875" width="13.140625" style="1" customWidth="1"/>
    <col min="4876" max="5120" width="9.140625" style="1"/>
    <col min="5121" max="5121" width="22.140625" style="1" customWidth="1"/>
    <col min="5122" max="5122" width="13.42578125" style="1" customWidth="1"/>
    <col min="5123" max="5123" width="12.140625" style="1" customWidth="1"/>
    <col min="5124" max="5124" width="7" style="1" customWidth="1"/>
    <col min="5125" max="5125" width="12.140625" style="1" customWidth="1"/>
    <col min="5126" max="5126" width="11.7109375" style="1" customWidth="1"/>
    <col min="5127" max="5127" width="8.7109375" style="1" customWidth="1"/>
    <col min="5128" max="5128" width="9.28515625" style="1" customWidth="1"/>
    <col min="5129" max="5129" width="9.140625" style="1" customWidth="1"/>
    <col min="5130" max="5130" width="9.28515625" style="1" customWidth="1"/>
    <col min="5131" max="5131" width="13.140625" style="1" customWidth="1"/>
    <col min="5132" max="5376" width="9.140625" style="1"/>
    <col min="5377" max="5377" width="22.140625" style="1" customWidth="1"/>
    <col min="5378" max="5378" width="13.42578125" style="1" customWidth="1"/>
    <col min="5379" max="5379" width="12.140625" style="1" customWidth="1"/>
    <col min="5380" max="5380" width="7" style="1" customWidth="1"/>
    <col min="5381" max="5381" width="12.140625" style="1" customWidth="1"/>
    <col min="5382" max="5382" width="11.7109375" style="1" customWidth="1"/>
    <col min="5383" max="5383" width="8.7109375" style="1" customWidth="1"/>
    <col min="5384" max="5384" width="9.28515625" style="1" customWidth="1"/>
    <col min="5385" max="5385" width="9.140625" style="1" customWidth="1"/>
    <col min="5386" max="5386" width="9.28515625" style="1" customWidth="1"/>
    <col min="5387" max="5387" width="13.140625" style="1" customWidth="1"/>
    <col min="5388" max="5632" width="9.140625" style="1"/>
    <col min="5633" max="5633" width="22.140625" style="1" customWidth="1"/>
    <col min="5634" max="5634" width="13.42578125" style="1" customWidth="1"/>
    <col min="5635" max="5635" width="12.140625" style="1" customWidth="1"/>
    <col min="5636" max="5636" width="7" style="1" customWidth="1"/>
    <col min="5637" max="5637" width="12.140625" style="1" customWidth="1"/>
    <col min="5638" max="5638" width="11.7109375" style="1" customWidth="1"/>
    <col min="5639" max="5639" width="8.7109375" style="1" customWidth="1"/>
    <col min="5640" max="5640" width="9.28515625" style="1" customWidth="1"/>
    <col min="5641" max="5641" width="9.140625" style="1" customWidth="1"/>
    <col min="5642" max="5642" width="9.28515625" style="1" customWidth="1"/>
    <col min="5643" max="5643" width="13.140625" style="1" customWidth="1"/>
    <col min="5644" max="5888" width="9.140625" style="1"/>
    <col min="5889" max="5889" width="22.140625" style="1" customWidth="1"/>
    <col min="5890" max="5890" width="13.42578125" style="1" customWidth="1"/>
    <col min="5891" max="5891" width="12.140625" style="1" customWidth="1"/>
    <col min="5892" max="5892" width="7" style="1" customWidth="1"/>
    <col min="5893" max="5893" width="12.140625" style="1" customWidth="1"/>
    <col min="5894" max="5894" width="11.7109375" style="1" customWidth="1"/>
    <col min="5895" max="5895" width="8.7109375" style="1" customWidth="1"/>
    <col min="5896" max="5896" width="9.28515625" style="1" customWidth="1"/>
    <col min="5897" max="5897" width="9.140625" style="1" customWidth="1"/>
    <col min="5898" max="5898" width="9.28515625" style="1" customWidth="1"/>
    <col min="5899" max="5899" width="13.140625" style="1" customWidth="1"/>
    <col min="5900" max="6144" width="9.140625" style="1"/>
    <col min="6145" max="6145" width="22.140625" style="1" customWidth="1"/>
    <col min="6146" max="6146" width="13.42578125" style="1" customWidth="1"/>
    <col min="6147" max="6147" width="12.140625" style="1" customWidth="1"/>
    <col min="6148" max="6148" width="7" style="1" customWidth="1"/>
    <col min="6149" max="6149" width="12.140625" style="1" customWidth="1"/>
    <col min="6150" max="6150" width="11.7109375" style="1" customWidth="1"/>
    <col min="6151" max="6151" width="8.7109375" style="1" customWidth="1"/>
    <col min="6152" max="6152" width="9.28515625" style="1" customWidth="1"/>
    <col min="6153" max="6153" width="9.140625" style="1" customWidth="1"/>
    <col min="6154" max="6154" width="9.28515625" style="1" customWidth="1"/>
    <col min="6155" max="6155" width="13.140625" style="1" customWidth="1"/>
    <col min="6156" max="6400" width="9.140625" style="1"/>
    <col min="6401" max="6401" width="22.140625" style="1" customWidth="1"/>
    <col min="6402" max="6402" width="13.42578125" style="1" customWidth="1"/>
    <col min="6403" max="6403" width="12.140625" style="1" customWidth="1"/>
    <col min="6404" max="6404" width="7" style="1" customWidth="1"/>
    <col min="6405" max="6405" width="12.140625" style="1" customWidth="1"/>
    <col min="6406" max="6406" width="11.7109375" style="1" customWidth="1"/>
    <col min="6407" max="6407" width="8.7109375" style="1" customWidth="1"/>
    <col min="6408" max="6408" width="9.28515625" style="1" customWidth="1"/>
    <col min="6409" max="6409" width="9.140625" style="1" customWidth="1"/>
    <col min="6410" max="6410" width="9.28515625" style="1" customWidth="1"/>
    <col min="6411" max="6411" width="13.140625" style="1" customWidth="1"/>
    <col min="6412" max="6656" width="9.140625" style="1"/>
    <col min="6657" max="6657" width="22.140625" style="1" customWidth="1"/>
    <col min="6658" max="6658" width="13.42578125" style="1" customWidth="1"/>
    <col min="6659" max="6659" width="12.140625" style="1" customWidth="1"/>
    <col min="6660" max="6660" width="7" style="1" customWidth="1"/>
    <col min="6661" max="6661" width="12.140625" style="1" customWidth="1"/>
    <col min="6662" max="6662" width="11.7109375" style="1" customWidth="1"/>
    <col min="6663" max="6663" width="8.7109375" style="1" customWidth="1"/>
    <col min="6664" max="6664" width="9.28515625" style="1" customWidth="1"/>
    <col min="6665" max="6665" width="9.140625" style="1" customWidth="1"/>
    <col min="6666" max="6666" width="9.28515625" style="1" customWidth="1"/>
    <col min="6667" max="6667" width="13.140625" style="1" customWidth="1"/>
    <col min="6668" max="6912" width="9.140625" style="1"/>
    <col min="6913" max="6913" width="22.140625" style="1" customWidth="1"/>
    <col min="6914" max="6914" width="13.42578125" style="1" customWidth="1"/>
    <col min="6915" max="6915" width="12.140625" style="1" customWidth="1"/>
    <col min="6916" max="6916" width="7" style="1" customWidth="1"/>
    <col min="6917" max="6917" width="12.140625" style="1" customWidth="1"/>
    <col min="6918" max="6918" width="11.7109375" style="1" customWidth="1"/>
    <col min="6919" max="6919" width="8.7109375" style="1" customWidth="1"/>
    <col min="6920" max="6920" width="9.28515625" style="1" customWidth="1"/>
    <col min="6921" max="6921" width="9.140625" style="1" customWidth="1"/>
    <col min="6922" max="6922" width="9.28515625" style="1" customWidth="1"/>
    <col min="6923" max="6923" width="13.140625" style="1" customWidth="1"/>
    <col min="6924" max="7168" width="9.140625" style="1"/>
    <col min="7169" max="7169" width="22.140625" style="1" customWidth="1"/>
    <col min="7170" max="7170" width="13.42578125" style="1" customWidth="1"/>
    <col min="7171" max="7171" width="12.140625" style="1" customWidth="1"/>
    <col min="7172" max="7172" width="7" style="1" customWidth="1"/>
    <col min="7173" max="7173" width="12.140625" style="1" customWidth="1"/>
    <col min="7174" max="7174" width="11.7109375" style="1" customWidth="1"/>
    <col min="7175" max="7175" width="8.7109375" style="1" customWidth="1"/>
    <col min="7176" max="7176" width="9.28515625" style="1" customWidth="1"/>
    <col min="7177" max="7177" width="9.140625" style="1" customWidth="1"/>
    <col min="7178" max="7178" width="9.28515625" style="1" customWidth="1"/>
    <col min="7179" max="7179" width="13.140625" style="1" customWidth="1"/>
    <col min="7180" max="7424" width="9.140625" style="1"/>
    <col min="7425" max="7425" width="22.140625" style="1" customWidth="1"/>
    <col min="7426" max="7426" width="13.42578125" style="1" customWidth="1"/>
    <col min="7427" max="7427" width="12.140625" style="1" customWidth="1"/>
    <col min="7428" max="7428" width="7" style="1" customWidth="1"/>
    <col min="7429" max="7429" width="12.140625" style="1" customWidth="1"/>
    <col min="7430" max="7430" width="11.7109375" style="1" customWidth="1"/>
    <col min="7431" max="7431" width="8.7109375" style="1" customWidth="1"/>
    <col min="7432" max="7432" width="9.28515625" style="1" customWidth="1"/>
    <col min="7433" max="7433" width="9.140625" style="1" customWidth="1"/>
    <col min="7434" max="7434" width="9.28515625" style="1" customWidth="1"/>
    <col min="7435" max="7435" width="13.140625" style="1" customWidth="1"/>
    <col min="7436" max="7680" width="9.140625" style="1"/>
    <col min="7681" max="7681" width="22.140625" style="1" customWidth="1"/>
    <col min="7682" max="7682" width="13.42578125" style="1" customWidth="1"/>
    <col min="7683" max="7683" width="12.140625" style="1" customWidth="1"/>
    <col min="7684" max="7684" width="7" style="1" customWidth="1"/>
    <col min="7685" max="7685" width="12.140625" style="1" customWidth="1"/>
    <col min="7686" max="7686" width="11.7109375" style="1" customWidth="1"/>
    <col min="7687" max="7687" width="8.7109375" style="1" customWidth="1"/>
    <col min="7688" max="7688" width="9.28515625" style="1" customWidth="1"/>
    <col min="7689" max="7689" width="9.140625" style="1" customWidth="1"/>
    <col min="7690" max="7690" width="9.28515625" style="1" customWidth="1"/>
    <col min="7691" max="7691" width="13.140625" style="1" customWidth="1"/>
    <col min="7692" max="7936" width="9.140625" style="1"/>
    <col min="7937" max="7937" width="22.140625" style="1" customWidth="1"/>
    <col min="7938" max="7938" width="13.42578125" style="1" customWidth="1"/>
    <col min="7939" max="7939" width="12.140625" style="1" customWidth="1"/>
    <col min="7940" max="7940" width="7" style="1" customWidth="1"/>
    <col min="7941" max="7941" width="12.140625" style="1" customWidth="1"/>
    <col min="7942" max="7942" width="11.7109375" style="1" customWidth="1"/>
    <col min="7943" max="7943" width="8.7109375" style="1" customWidth="1"/>
    <col min="7944" max="7944" width="9.28515625" style="1" customWidth="1"/>
    <col min="7945" max="7945" width="9.140625" style="1" customWidth="1"/>
    <col min="7946" max="7946" width="9.28515625" style="1" customWidth="1"/>
    <col min="7947" max="7947" width="13.140625" style="1" customWidth="1"/>
    <col min="7948" max="8192" width="9.140625" style="1"/>
    <col min="8193" max="8193" width="22.140625" style="1" customWidth="1"/>
    <col min="8194" max="8194" width="13.42578125" style="1" customWidth="1"/>
    <col min="8195" max="8195" width="12.140625" style="1" customWidth="1"/>
    <col min="8196" max="8196" width="7" style="1" customWidth="1"/>
    <col min="8197" max="8197" width="12.140625" style="1" customWidth="1"/>
    <col min="8198" max="8198" width="11.7109375" style="1" customWidth="1"/>
    <col min="8199" max="8199" width="8.7109375" style="1" customWidth="1"/>
    <col min="8200" max="8200" width="9.28515625" style="1" customWidth="1"/>
    <col min="8201" max="8201" width="9.140625" style="1" customWidth="1"/>
    <col min="8202" max="8202" width="9.28515625" style="1" customWidth="1"/>
    <col min="8203" max="8203" width="13.140625" style="1" customWidth="1"/>
    <col min="8204" max="8448" width="9.140625" style="1"/>
    <col min="8449" max="8449" width="22.140625" style="1" customWidth="1"/>
    <col min="8450" max="8450" width="13.42578125" style="1" customWidth="1"/>
    <col min="8451" max="8451" width="12.140625" style="1" customWidth="1"/>
    <col min="8452" max="8452" width="7" style="1" customWidth="1"/>
    <col min="8453" max="8453" width="12.140625" style="1" customWidth="1"/>
    <col min="8454" max="8454" width="11.7109375" style="1" customWidth="1"/>
    <col min="8455" max="8455" width="8.7109375" style="1" customWidth="1"/>
    <col min="8456" max="8456" width="9.28515625" style="1" customWidth="1"/>
    <col min="8457" max="8457" width="9.140625" style="1" customWidth="1"/>
    <col min="8458" max="8458" width="9.28515625" style="1" customWidth="1"/>
    <col min="8459" max="8459" width="13.140625" style="1" customWidth="1"/>
    <col min="8460" max="8704" width="9.140625" style="1"/>
    <col min="8705" max="8705" width="22.140625" style="1" customWidth="1"/>
    <col min="8706" max="8706" width="13.42578125" style="1" customWidth="1"/>
    <col min="8707" max="8707" width="12.140625" style="1" customWidth="1"/>
    <col min="8708" max="8708" width="7" style="1" customWidth="1"/>
    <col min="8709" max="8709" width="12.140625" style="1" customWidth="1"/>
    <col min="8710" max="8710" width="11.7109375" style="1" customWidth="1"/>
    <col min="8711" max="8711" width="8.7109375" style="1" customWidth="1"/>
    <col min="8712" max="8712" width="9.28515625" style="1" customWidth="1"/>
    <col min="8713" max="8713" width="9.140625" style="1" customWidth="1"/>
    <col min="8714" max="8714" width="9.28515625" style="1" customWidth="1"/>
    <col min="8715" max="8715" width="13.140625" style="1" customWidth="1"/>
    <col min="8716" max="8960" width="9.140625" style="1"/>
    <col min="8961" max="8961" width="22.140625" style="1" customWidth="1"/>
    <col min="8962" max="8962" width="13.42578125" style="1" customWidth="1"/>
    <col min="8963" max="8963" width="12.140625" style="1" customWidth="1"/>
    <col min="8964" max="8964" width="7" style="1" customWidth="1"/>
    <col min="8965" max="8965" width="12.140625" style="1" customWidth="1"/>
    <col min="8966" max="8966" width="11.7109375" style="1" customWidth="1"/>
    <col min="8967" max="8967" width="8.7109375" style="1" customWidth="1"/>
    <col min="8968" max="8968" width="9.28515625" style="1" customWidth="1"/>
    <col min="8969" max="8969" width="9.140625" style="1" customWidth="1"/>
    <col min="8970" max="8970" width="9.28515625" style="1" customWidth="1"/>
    <col min="8971" max="8971" width="13.140625" style="1" customWidth="1"/>
    <col min="8972" max="9216" width="9.140625" style="1"/>
    <col min="9217" max="9217" width="22.140625" style="1" customWidth="1"/>
    <col min="9218" max="9218" width="13.42578125" style="1" customWidth="1"/>
    <col min="9219" max="9219" width="12.140625" style="1" customWidth="1"/>
    <col min="9220" max="9220" width="7" style="1" customWidth="1"/>
    <col min="9221" max="9221" width="12.140625" style="1" customWidth="1"/>
    <col min="9222" max="9222" width="11.7109375" style="1" customWidth="1"/>
    <col min="9223" max="9223" width="8.7109375" style="1" customWidth="1"/>
    <col min="9224" max="9224" width="9.28515625" style="1" customWidth="1"/>
    <col min="9225" max="9225" width="9.140625" style="1" customWidth="1"/>
    <col min="9226" max="9226" width="9.28515625" style="1" customWidth="1"/>
    <col min="9227" max="9227" width="13.140625" style="1" customWidth="1"/>
    <col min="9228" max="9472" width="9.140625" style="1"/>
    <col min="9473" max="9473" width="22.140625" style="1" customWidth="1"/>
    <col min="9474" max="9474" width="13.42578125" style="1" customWidth="1"/>
    <col min="9475" max="9475" width="12.140625" style="1" customWidth="1"/>
    <col min="9476" max="9476" width="7" style="1" customWidth="1"/>
    <col min="9477" max="9477" width="12.140625" style="1" customWidth="1"/>
    <col min="9478" max="9478" width="11.7109375" style="1" customWidth="1"/>
    <col min="9479" max="9479" width="8.7109375" style="1" customWidth="1"/>
    <col min="9480" max="9480" width="9.28515625" style="1" customWidth="1"/>
    <col min="9481" max="9481" width="9.140625" style="1" customWidth="1"/>
    <col min="9482" max="9482" width="9.28515625" style="1" customWidth="1"/>
    <col min="9483" max="9483" width="13.140625" style="1" customWidth="1"/>
    <col min="9484" max="9728" width="9.140625" style="1"/>
    <col min="9729" max="9729" width="22.140625" style="1" customWidth="1"/>
    <col min="9730" max="9730" width="13.42578125" style="1" customWidth="1"/>
    <col min="9731" max="9731" width="12.140625" style="1" customWidth="1"/>
    <col min="9732" max="9732" width="7" style="1" customWidth="1"/>
    <col min="9733" max="9733" width="12.140625" style="1" customWidth="1"/>
    <col min="9734" max="9734" width="11.7109375" style="1" customWidth="1"/>
    <col min="9735" max="9735" width="8.7109375" style="1" customWidth="1"/>
    <col min="9736" max="9736" width="9.28515625" style="1" customWidth="1"/>
    <col min="9737" max="9737" width="9.140625" style="1" customWidth="1"/>
    <col min="9738" max="9738" width="9.28515625" style="1" customWidth="1"/>
    <col min="9739" max="9739" width="13.140625" style="1" customWidth="1"/>
    <col min="9740" max="9984" width="9.140625" style="1"/>
    <col min="9985" max="9985" width="22.140625" style="1" customWidth="1"/>
    <col min="9986" max="9986" width="13.42578125" style="1" customWidth="1"/>
    <col min="9987" max="9987" width="12.140625" style="1" customWidth="1"/>
    <col min="9988" max="9988" width="7" style="1" customWidth="1"/>
    <col min="9989" max="9989" width="12.140625" style="1" customWidth="1"/>
    <col min="9990" max="9990" width="11.7109375" style="1" customWidth="1"/>
    <col min="9991" max="9991" width="8.7109375" style="1" customWidth="1"/>
    <col min="9992" max="9992" width="9.28515625" style="1" customWidth="1"/>
    <col min="9993" max="9993" width="9.140625" style="1" customWidth="1"/>
    <col min="9994" max="9994" width="9.28515625" style="1" customWidth="1"/>
    <col min="9995" max="9995" width="13.140625" style="1" customWidth="1"/>
    <col min="9996" max="10240" width="9.140625" style="1"/>
    <col min="10241" max="10241" width="22.140625" style="1" customWidth="1"/>
    <col min="10242" max="10242" width="13.42578125" style="1" customWidth="1"/>
    <col min="10243" max="10243" width="12.140625" style="1" customWidth="1"/>
    <col min="10244" max="10244" width="7" style="1" customWidth="1"/>
    <col min="10245" max="10245" width="12.140625" style="1" customWidth="1"/>
    <col min="10246" max="10246" width="11.7109375" style="1" customWidth="1"/>
    <col min="10247" max="10247" width="8.7109375" style="1" customWidth="1"/>
    <col min="10248" max="10248" width="9.28515625" style="1" customWidth="1"/>
    <col min="10249" max="10249" width="9.140625" style="1" customWidth="1"/>
    <col min="10250" max="10250" width="9.28515625" style="1" customWidth="1"/>
    <col min="10251" max="10251" width="13.140625" style="1" customWidth="1"/>
    <col min="10252" max="10496" width="9.140625" style="1"/>
    <col min="10497" max="10497" width="22.140625" style="1" customWidth="1"/>
    <col min="10498" max="10498" width="13.42578125" style="1" customWidth="1"/>
    <col min="10499" max="10499" width="12.140625" style="1" customWidth="1"/>
    <col min="10500" max="10500" width="7" style="1" customWidth="1"/>
    <col min="10501" max="10501" width="12.140625" style="1" customWidth="1"/>
    <col min="10502" max="10502" width="11.7109375" style="1" customWidth="1"/>
    <col min="10503" max="10503" width="8.7109375" style="1" customWidth="1"/>
    <col min="10504" max="10504" width="9.28515625" style="1" customWidth="1"/>
    <col min="10505" max="10505" width="9.140625" style="1" customWidth="1"/>
    <col min="10506" max="10506" width="9.28515625" style="1" customWidth="1"/>
    <col min="10507" max="10507" width="13.140625" style="1" customWidth="1"/>
    <col min="10508" max="10752" width="9.140625" style="1"/>
    <col min="10753" max="10753" width="22.140625" style="1" customWidth="1"/>
    <col min="10754" max="10754" width="13.42578125" style="1" customWidth="1"/>
    <col min="10755" max="10755" width="12.140625" style="1" customWidth="1"/>
    <col min="10756" max="10756" width="7" style="1" customWidth="1"/>
    <col min="10757" max="10757" width="12.140625" style="1" customWidth="1"/>
    <col min="10758" max="10758" width="11.7109375" style="1" customWidth="1"/>
    <col min="10759" max="10759" width="8.7109375" style="1" customWidth="1"/>
    <col min="10760" max="10760" width="9.28515625" style="1" customWidth="1"/>
    <col min="10761" max="10761" width="9.140625" style="1" customWidth="1"/>
    <col min="10762" max="10762" width="9.28515625" style="1" customWidth="1"/>
    <col min="10763" max="10763" width="13.140625" style="1" customWidth="1"/>
    <col min="10764" max="11008" width="9.140625" style="1"/>
    <col min="11009" max="11009" width="22.140625" style="1" customWidth="1"/>
    <col min="11010" max="11010" width="13.42578125" style="1" customWidth="1"/>
    <col min="11011" max="11011" width="12.140625" style="1" customWidth="1"/>
    <col min="11012" max="11012" width="7" style="1" customWidth="1"/>
    <col min="11013" max="11013" width="12.140625" style="1" customWidth="1"/>
    <col min="11014" max="11014" width="11.7109375" style="1" customWidth="1"/>
    <col min="11015" max="11015" width="8.7109375" style="1" customWidth="1"/>
    <col min="11016" max="11016" width="9.28515625" style="1" customWidth="1"/>
    <col min="11017" max="11017" width="9.140625" style="1" customWidth="1"/>
    <col min="11018" max="11018" width="9.28515625" style="1" customWidth="1"/>
    <col min="11019" max="11019" width="13.140625" style="1" customWidth="1"/>
    <col min="11020" max="11264" width="9.140625" style="1"/>
    <col min="11265" max="11265" width="22.140625" style="1" customWidth="1"/>
    <col min="11266" max="11266" width="13.42578125" style="1" customWidth="1"/>
    <col min="11267" max="11267" width="12.140625" style="1" customWidth="1"/>
    <col min="11268" max="11268" width="7" style="1" customWidth="1"/>
    <col min="11269" max="11269" width="12.140625" style="1" customWidth="1"/>
    <col min="11270" max="11270" width="11.7109375" style="1" customWidth="1"/>
    <col min="11271" max="11271" width="8.7109375" style="1" customWidth="1"/>
    <col min="11272" max="11272" width="9.28515625" style="1" customWidth="1"/>
    <col min="11273" max="11273" width="9.140625" style="1" customWidth="1"/>
    <col min="11274" max="11274" width="9.28515625" style="1" customWidth="1"/>
    <col min="11275" max="11275" width="13.140625" style="1" customWidth="1"/>
    <col min="11276" max="11520" width="9.140625" style="1"/>
    <col min="11521" max="11521" width="22.140625" style="1" customWidth="1"/>
    <col min="11522" max="11522" width="13.42578125" style="1" customWidth="1"/>
    <col min="11523" max="11523" width="12.140625" style="1" customWidth="1"/>
    <col min="11524" max="11524" width="7" style="1" customWidth="1"/>
    <col min="11525" max="11525" width="12.140625" style="1" customWidth="1"/>
    <col min="11526" max="11526" width="11.7109375" style="1" customWidth="1"/>
    <col min="11527" max="11527" width="8.7109375" style="1" customWidth="1"/>
    <col min="11528" max="11528" width="9.28515625" style="1" customWidth="1"/>
    <col min="11529" max="11529" width="9.140625" style="1" customWidth="1"/>
    <col min="11530" max="11530" width="9.28515625" style="1" customWidth="1"/>
    <col min="11531" max="11531" width="13.140625" style="1" customWidth="1"/>
    <col min="11532" max="11776" width="9.140625" style="1"/>
    <col min="11777" max="11777" width="22.140625" style="1" customWidth="1"/>
    <col min="11778" max="11778" width="13.42578125" style="1" customWidth="1"/>
    <col min="11779" max="11779" width="12.140625" style="1" customWidth="1"/>
    <col min="11780" max="11780" width="7" style="1" customWidth="1"/>
    <col min="11781" max="11781" width="12.140625" style="1" customWidth="1"/>
    <col min="11782" max="11782" width="11.7109375" style="1" customWidth="1"/>
    <col min="11783" max="11783" width="8.7109375" style="1" customWidth="1"/>
    <col min="11784" max="11784" width="9.28515625" style="1" customWidth="1"/>
    <col min="11785" max="11785" width="9.140625" style="1" customWidth="1"/>
    <col min="11786" max="11786" width="9.28515625" style="1" customWidth="1"/>
    <col min="11787" max="11787" width="13.140625" style="1" customWidth="1"/>
    <col min="11788" max="12032" width="9.140625" style="1"/>
    <col min="12033" max="12033" width="22.140625" style="1" customWidth="1"/>
    <col min="12034" max="12034" width="13.42578125" style="1" customWidth="1"/>
    <col min="12035" max="12035" width="12.140625" style="1" customWidth="1"/>
    <col min="12036" max="12036" width="7" style="1" customWidth="1"/>
    <col min="12037" max="12037" width="12.140625" style="1" customWidth="1"/>
    <col min="12038" max="12038" width="11.7109375" style="1" customWidth="1"/>
    <col min="12039" max="12039" width="8.7109375" style="1" customWidth="1"/>
    <col min="12040" max="12040" width="9.28515625" style="1" customWidth="1"/>
    <col min="12041" max="12041" width="9.140625" style="1" customWidth="1"/>
    <col min="12042" max="12042" width="9.28515625" style="1" customWidth="1"/>
    <col min="12043" max="12043" width="13.140625" style="1" customWidth="1"/>
    <col min="12044" max="12288" width="9.140625" style="1"/>
    <col min="12289" max="12289" width="22.140625" style="1" customWidth="1"/>
    <col min="12290" max="12290" width="13.42578125" style="1" customWidth="1"/>
    <col min="12291" max="12291" width="12.140625" style="1" customWidth="1"/>
    <col min="12292" max="12292" width="7" style="1" customWidth="1"/>
    <col min="12293" max="12293" width="12.140625" style="1" customWidth="1"/>
    <col min="12294" max="12294" width="11.7109375" style="1" customWidth="1"/>
    <col min="12295" max="12295" width="8.7109375" style="1" customWidth="1"/>
    <col min="12296" max="12296" width="9.28515625" style="1" customWidth="1"/>
    <col min="12297" max="12297" width="9.140625" style="1" customWidth="1"/>
    <col min="12298" max="12298" width="9.28515625" style="1" customWidth="1"/>
    <col min="12299" max="12299" width="13.140625" style="1" customWidth="1"/>
    <col min="12300" max="12544" width="9.140625" style="1"/>
    <col min="12545" max="12545" width="22.140625" style="1" customWidth="1"/>
    <col min="12546" max="12546" width="13.42578125" style="1" customWidth="1"/>
    <col min="12547" max="12547" width="12.140625" style="1" customWidth="1"/>
    <col min="12548" max="12548" width="7" style="1" customWidth="1"/>
    <col min="12549" max="12549" width="12.140625" style="1" customWidth="1"/>
    <col min="12550" max="12550" width="11.7109375" style="1" customWidth="1"/>
    <col min="12551" max="12551" width="8.7109375" style="1" customWidth="1"/>
    <col min="12552" max="12552" width="9.28515625" style="1" customWidth="1"/>
    <col min="12553" max="12553" width="9.140625" style="1" customWidth="1"/>
    <col min="12554" max="12554" width="9.28515625" style="1" customWidth="1"/>
    <col min="12555" max="12555" width="13.140625" style="1" customWidth="1"/>
    <col min="12556" max="12800" width="9.140625" style="1"/>
    <col min="12801" max="12801" width="22.140625" style="1" customWidth="1"/>
    <col min="12802" max="12802" width="13.42578125" style="1" customWidth="1"/>
    <col min="12803" max="12803" width="12.140625" style="1" customWidth="1"/>
    <col min="12804" max="12804" width="7" style="1" customWidth="1"/>
    <col min="12805" max="12805" width="12.140625" style="1" customWidth="1"/>
    <col min="12806" max="12806" width="11.7109375" style="1" customWidth="1"/>
    <col min="12807" max="12807" width="8.7109375" style="1" customWidth="1"/>
    <col min="12808" max="12808" width="9.28515625" style="1" customWidth="1"/>
    <col min="12809" max="12809" width="9.140625" style="1" customWidth="1"/>
    <col min="12810" max="12810" width="9.28515625" style="1" customWidth="1"/>
    <col min="12811" max="12811" width="13.140625" style="1" customWidth="1"/>
    <col min="12812" max="13056" width="9.140625" style="1"/>
    <col min="13057" max="13057" width="22.140625" style="1" customWidth="1"/>
    <col min="13058" max="13058" width="13.42578125" style="1" customWidth="1"/>
    <col min="13059" max="13059" width="12.140625" style="1" customWidth="1"/>
    <col min="13060" max="13060" width="7" style="1" customWidth="1"/>
    <col min="13061" max="13061" width="12.140625" style="1" customWidth="1"/>
    <col min="13062" max="13062" width="11.7109375" style="1" customWidth="1"/>
    <col min="13063" max="13063" width="8.7109375" style="1" customWidth="1"/>
    <col min="13064" max="13064" width="9.28515625" style="1" customWidth="1"/>
    <col min="13065" max="13065" width="9.140625" style="1" customWidth="1"/>
    <col min="13066" max="13066" width="9.28515625" style="1" customWidth="1"/>
    <col min="13067" max="13067" width="13.140625" style="1" customWidth="1"/>
    <col min="13068" max="13312" width="9.140625" style="1"/>
    <col min="13313" max="13313" width="22.140625" style="1" customWidth="1"/>
    <col min="13314" max="13314" width="13.42578125" style="1" customWidth="1"/>
    <col min="13315" max="13315" width="12.140625" style="1" customWidth="1"/>
    <col min="13316" max="13316" width="7" style="1" customWidth="1"/>
    <col min="13317" max="13317" width="12.140625" style="1" customWidth="1"/>
    <col min="13318" max="13318" width="11.7109375" style="1" customWidth="1"/>
    <col min="13319" max="13319" width="8.7109375" style="1" customWidth="1"/>
    <col min="13320" max="13320" width="9.28515625" style="1" customWidth="1"/>
    <col min="13321" max="13321" width="9.140625" style="1" customWidth="1"/>
    <col min="13322" max="13322" width="9.28515625" style="1" customWidth="1"/>
    <col min="13323" max="13323" width="13.140625" style="1" customWidth="1"/>
    <col min="13324" max="13568" width="9.140625" style="1"/>
    <col min="13569" max="13569" width="22.140625" style="1" customWidth="1"/>
    <col min="13570" max="13570" width="13.42578125" style="1" customWidth="1"/>
    <col min="13571" max="13571" width="12.140625" style="1" customWidth="1"/>
    <col min="13572" max="13572" width="7" style="1" customWidth="1"/>
    <col min="13573" max="13573" width="12.140625" style="1" customWidth="1"/>
    <col min="13574" max="13574" width="11.7109375" style="1" customWidth="1"/>
    <col min="13575" max="13575" width="8.7109375" style="1" customWidth="1"/>
    <col min="13576" max="13576" width="9.28515625" style="1" customWidth="1"/>
    <col min="13577" max="13577" width="9.140625" style="1" customWidth="1"/>
    <col min="13578" max="13578" width="9.28515625" style="1" customWidth="1"/>
    <col min="13579" max="13579" width="13.140625" style="1" customWidth="1"/>
    <col min="13580" max="13824" width="9.140625" style="1"/>
    <col min="13825" max="13825" width="22.140625" style="1" customWidth="1"/>
    <col min="13826" max="13826" width="13.42578125" style="1" customWidth="1"/>
    <col min="13827" max="13827" width="12.140625" style="1" customWidth="1"/>
    <col min="13828" max="13828" width="7" style="1" customWidth="1"/>
    <col min="13829" max="13829" width="12.140625" style="1" customWidth="1"/>
    <col min="13830" max="13830" width="11.7109375" style="1" customWidth="1"/>
    <col min="13831" max="13831" width="8.7109375" style="1" customWidth="1"/>
    <col min="13832" max="13832" width="9.28515625" style="1" customWidth="1"/>
    <col min="13833" max="13833" width="9.140625" style="1" customWidth="1"/>
    <col min="13834" max="13834" width="9.28515625" style="1" customWidth="1"/>
    <col min="13835" max="13835" width="13.140625" style="1" customWidth="1"/>
    <col min="13836" max="14080" width="9.140625" style="1"/>
    <col min="14081" max="14081" width="22.140625" style="1" customWidth="1"/>
    <col min="14082" max="14082" width="13.42578125" style="1" customWidth="1"/>
    <col min="14083" max="14083" width="12.140625" style="1" customWidth="1"/>
    <col min="14084" max="14084" width="7" style="1" customWidth="1"/>
    <col min="14085" max="14085" width="12.140625" style="1" customWidth="1"/>
    <col min="14086" max="14086" width="11.7109375" style="1" customWidth="1"/>
    <col min="14087" max="14087" width="8.7109375" style="1" customWidth="1"/>
    <col min="14088" max="14088" width="9.28515625" style="1" customWidth="1"/>
    <col min="14089" max="14089" width="9.140625" style="1" customWidth="1"/>
    <col min="14090" max="14090" width="9.28515625" style="1" customWidth="1"/>
    <col min="14091" max="14091" width="13.140625" style="1" customWidth="1"/>
    <col min="14092" max="14336" width="9.140625" style="1"/>
    <col min="14337" max="14337" width="22.140625" style="1" customWidth="1"/>
    <col min="14338" max="14338" width="13.42578125" style="1" customWidth="1"/>
    <col min="14339" max="14339" width="12.140625" style="1" customWidth="1"/>
    <col min="14340" max="14340" width="7" style="1" customWidth="1"/>
    <col min="14341" max="14341" width="12.140625" style="1" customWidth="1"/>
    <col min="14342" max="14342" width="11.7109375" style="1" customWidth="1"/>
    <col min="14343" max="14343" width="8.7109375" style="1" customWidth="1"/>
    <col min="14344" max="14344" width="9.28515625" style="1" customWidth="1"/>
    <col min="14345" max="14345" width="9.140625" style="1" customWidth="1"/>
    <col min="14346" max="14346" width="9.28515625" style="1" customWidth="1"/>
    <col min="14347" max="14347" width="13.140625" style="1" customWidth="1"/>
    <col min="14348" max="14592" width="9.140625" style="1"/>
    <col min="14593" max="14593" width="22.140625" style="1" customWidth="1"/>
    <col min="14594" max="14594" width="13.42578125" style="1" customWidth="1"/>
    <col min="14595" max="14595" width="12.140625" style="1" customWidth="1"/>
    <col min="14596" max="14596" width="7" style="1" customWidth="1"/>
    <col min="14597" max="14597" width="12.140625" style="1" customWidth="1"/>
    <col min="14598" max="14598" width="11.7109375" style="1" customWidth="1"/>
    <col min="14599" max="14599" width="8.7109375" style="1" customWidth="1"/>
    <col min="14600" max="14600" width="9.28515625" style="1" customWidth="1"/>
    <col min="14601" max="14601" width="9.140625" style="1" customWidth="1"/>
    <col min="14602" max="14602" width="9.28515625" style="1" customWidth="1"/>
    <col min="14603" max="14603" width="13.140625" style="1" customWidth="1"/>
    <col min="14604" max="14848" width="9.140625" style="1"/>
    <col min="14849" max="14849" width="22.140625" style="1" customWidth="1"/>
    <col min="14850" max="14850" width="13.42578125" style="1" customWidth="1"/>
    <col min="14851" max="14851" width="12.140625" style="1" customWidth="1"/>
    <col min="14852" max="14852" width="7" style="1" customWidth="1"/>
    <col min="14853" max="14853" width="12.140625" style="1" customWidth="1"/>
    <col min="14854" max="14854" width="11.7109375" style="1" customWidth="1"/>
    <col min="14855" max="14855" width="8.7109375" style="1" customWidth="1"/>
    <col min="14856" max="14856" width="9.28515625" style="1" customWidth="1"/>
    <col min="14857" max="14857" width="9.140625" style="1" customWidth="1"/>
    <col min="14858" max="14858" width="9.28515625" style="1" customWidth="1"/>
    <col min="14859" max="14859" width="13.140625" style="1" customWidth="1"/>
    <col min="14860" max="15104" width="9.140625" style="1"/>
    <col min="15105" max="15105" width="22.140625" style="1" customWidth="1"/>
    <col min="15106" max="15106" width="13.42578125" style="1" customWidth="1"/>
    <col min="15107" max="15107" width="12.140625" style="1" customWidth="1"/>
    <col min="15108" max="15108" width="7" style="1" customWidth="1"/>
    <col min="15109" max="15109" width="12.140625" style="1" customWidth="1"/>
    <col min="15110" max="15110" width="11.7109375" style="1" customWidth="1"/>
    <col min="15111" max="15111" width="8.7109375" style="1" customWidth="1"/>
    <col min="15112" max="15112" width="9.28515625" style="1" customWidth="1"/>
    <col min="15113" max="15113" width="9.140625" style="1" customWidth="1"/>
    <col min="15114" max="15114" width="9.28515625" style="1" customWidth="1"/>
    <col min="15115" max="15115" width="13.140625" style="1" customWidth="1"/>
    <col min="15116" max="15360" width="9.140625" style="1"/>
    <col min="15361" max="15361" width="22.140625" style="1" customWidth="1"/>
    <col min="15362" max="15362" width="13.42578125" style="1" customWidth="1"/>
    <col min="15363" max="15363" width="12.140625" style="1" customWidth="1"/>
    <col min="15364" max="15364" width="7" style="1" customWidth="1"/>
    <col min="15365" max="15365" width="12.140625" style="1" customWidth="1"/>
    <col min="15366" max="15366" width="11.7109375" style="1" customWidth="1"/>
    <col min="15367" max="15367" width="8.7109375" style="1" customWidth="1"/>
    <col min="15368" max="15368" width="9.28515625" style="1" customWidth="1"/>
    <col min="15369" max="15369" width="9.140625" style="1" customWidth="1"/>
    <col min="15370" max="15370" width="9.28515625" style="1" customWidth="1"/>
    <col min="15371" max="15371" width="13.140625" style="1" customWidth="1"/>
    <col min="15372" max="15616" width="9.140625" style="1"/>
    <col min="15617" max="15617" width="22.140625" style="1" customWidth="1"/>
    <col min="15618" max="15618" width="13.42578125" style="1" customWidth="1"/>
    <col min="15619" max="15619" width="12.140625" style="1" customWidth="1"/>
    <col min="15620" max="15620" width="7" style="1" customWidth="1"/>
    <col min="15621" max="15621" width="12.140625" style="1" customWidth="1"/>
    <col min="15622" max="15622" width="11.7109375" style="1" customWidth="1"/>
    <col min="15623" max="15623" width="8.7109375" style="1" customWidth="1"/>
    <col min="15624" max="15624" width="9.28515625" style="1" customWidth="1"/>
    <col min="15625" max="15625" width="9.140625" style="1" customWidth="1"/>
    <col min="15626" max="15626" width="9.28515625" style="1" customWidth="1"/>
    <col min="15627" max="15627" width="13.140625" style="1" customWidth="1"/>
    <col min="15628" max="15872" width="9.140625" style="1"/>
    <col min="15873" max="15873" width="22.140625" style="1" customWidth="1"/>
    <col min="15874" max="15874" width="13.42578125" style="1" customWidth="1"/>
    <col min="15875" max="15875" width="12.140625" style="1" customWidth="1"/>
    <col min="15876" max="15876" width="7" style="1" customWidth="1"/>
    <col min="15877" max="15877" width="12.140625" style="1" customWidth="1"/>
    <col min="15878" max="15878" width="11.7109375" style="1" customWidth="1"/>
    <col min="15879" max="15879" width="8.7109375" style="1" customWidth="1"/>
    <col min="15880" max="15880" width="9.28515625" style="1" customWidth="1"/>
    <col min="15881" max="15881" width="9.140625" style="1" customWidth="1"/>
    <col min="15882" max="15882" width="9.28515625" style="1" customWidth="1"/>
    <col min="15883" max="15883" width="13.140625" style="1" customWidth="1"/>
    <col min="15884" max="16128" width="9.140625" style="1"/>
    <col min="16129" max="16129" width="22.140625" style="1" customWidth="1"/>
    <col min="16130" max="16130" width="13.42578125" style="1" customWidth="1"/>
    <col min="16131" max="16131" width="12.140625" style="1" customWidth="1"/>
    <col min="16132" max="16132" width="7" style="1" customWidth="1"/>
    <col min="16133" max="16133" width="12.140625" style="1" customWidth="1"/>
    <col min="16134" max="16134" width="11.7109375" style="1" customWidth="1"/>
    <col min="16135" max="16135" width="8.7109375" style="1" customWidth="1"/>
    <col min="16136" max="16136" width="9.28515625" style="1" customWidth="1"/>
    <col min="16137" max="16137" width="9.140625" style="1" customWidth="1"/>
    <col min="16138" max="16138" width="9.28515625" style="1" customWidth="1"/>
    <col min="16139" max="16139" width="13.140625" style="1" customWidth="1"/>
    <col min="16140" max="16384" width="9.140625" style="1"/>
  </cols>
  <sheetData>
    <row r="2" spans="1:11">
      <c r="A2" s="30">
        <v>36160</v>
      </c>
      <c r="B2" s="17" t="s">
        <v>0</v>
      </c>
      <c r="C2" s="31" t="s">
        <v>1</v>
      </c>
      <c r="D2" s="32" t="s">
        <v>45</v>
      </c>
      <c r="E2" s="18" t="s">
        <v>1</v>
      </c>
      <c r="F2" s="21" t="s">
        <v>2</v>
      </c>
      <c r="G2" s="9"/>
      <c r="H2" s="11"/>
      <c r="I2" s="33" t="s">
        <v>3</v>
      </c>
      <c r="J2" s="9"/>
      <c r="K2" s="12" t="s">
        <v>4</v>
      </c>
    </row>
    <row r="3" spans="1:11">
      <c r="A3" s="34"/>
      <c r="B3" s="34" t="s">
        <v>46</v>
      </c>
      <c r="C3" s="35" t="s">
        <v>47</v>
      </c>
      <c r="D3" s="36" t="s">
        <v>48</v>
      </c>
      <c r="E3" s="34" t="s">
        <v>46</v>
      </c>
      <c r="F3" s="34" t="s">
        <v>46</v>
      </c>
      <c r="G3" s="37"/>
      <c r="H3" s="37"/>
      <c r="I3" s="37"/>
      <c r="J3" s="38"/>
      <c r="K3" s="13"/>
    </row>
    <row r="5" spans="1:11">
      <c r="A5" s="1" t="s">
        <v>51</v>
      </c>
      <c r="B5" s="1">
        <v>800</v>
      </c>
      <c r="C5" s="39">
        <v>300</v>
      </c>
      <c r="E5" s="41"/>
    </row>
    <row r="6" spans="1:11">
      <c r="A6" s="1" t="s">
        <v>52</v>
      </c>
      <c r="B6" s="1">
        <v>5000</v>
      </c>
      <c r="C6" s="39">
        <v>9000</v>
      </c>
      <c r="E6" s="41"/>
    </row>
    <row r="7" spans="1:11">
      <c r="A7" s="1" t="s">
        <v>53</v>
      </c>
      <c r="B7" s="1">
        <v>1200</v>
      </c>
      <c r="C7" s="39">
        <v>200</v>
      </c>
      <c r="E7" s="41"/>
    </row>
    <row r="8" spans="1:11">
      <c r="A8" s="1" t="s">
        <v>6</v>
      </c>
      <c r="B8" s="1">
        <v>1300</v>
      </c>
      <c r="C8" s="39">
        <v>4000</v>
      </c>
      <c r="E8" s="41"/>
    </row>
    <row r="9" spans="1:11">
      <c r="A9" s="1" t="s">
        <v>54</v>
      </c>
      <c r="B9" s="1">
        <v>5000</v>
      </c>
      <c r="C9" s="39">
        <v>8000</v>
      </c>
      <c r="E9" s="41"/>
    </row>
    <row r="10" spans="1:11">
      <c r="A10" s="6" t="s">
        <v>8</v>
      </c>
    </row>
    <row r="11" spans="1:11">
      <c r="A11" s="3" t="s">
        <v>9</v>
      </c>
      <c r="B11" s="1">
        <f>0.8*10000*2</f>
        <v>16000</v>
      </c>
    </row>
    <row r="12" spans="1:11" ht="13.5" thickBot="1">
      <c r="A12" s="1" t="s">
        <v>10</v>
      </c>
      <c r="B12" s="4">
        <f>SUM(B5:B11)</f>
        <v>29300</v>
      </c>
      <c r="C12" s="42">
        <f>SUM(C5:C11)</f>
        <v>21500</v>
      </c>
      <c r="D12" s="43"/>
      <c r="E12" s="4"/>
      <c r="F12" s="4"/>
      <c r="G12" s="4"/>
      <c r="H12" s="4"/>
      <c r="I12" s="4"/>
      <c r="J12" s="4"/>
      <c r="K12" s="4"/>
    </row>
    <row r="13" spans="1:11" ht="13.5" thickTop="1"/>
    <row r="14" spans="1:11">
      <c r="A14" s="1" t="s">
        <v>55</v>
      </c>
      <c r="B14" s="1">
        <f>+B21-SUM(B15:B20)</f>
        <v>24800</v>
      </c>
      <c r="C14" s="39">
        <f>+C21-SUM(C15:C20)</f>
        <v>11400</v>
      </c>
      <c r="E14" s="41"/>
    </row>
    <row r="15" spans="1:11">
      <c r="A15" s="1" t="s">
        <v>56</v>
      </c>
      <c r="B15" s="1">
        <v>1000</v>
      </c>
      <c r="C15" s="39">
        <v>0</v>
      </c>
    </row>
    <row r="16" spans="1:11">
      <c r="A16" s="5" t="s">
        <v>13</v>
      </c>
      <c r="B16" s="6"/>
      <c r="G16" s="7"/>
      <c r="H16" s="6"/>
      <c r="I16" s="6"/>
      <c r="J16" s="6"/>
    </row>
    <row r="17" spans="1:11">
      <c r="A17" s="6" t="s">
        <v>14</v>
      </c>
      <c r="B17" s="6"/>
      <c r="G17" s="6"/>
      <c r="H17" s="7"/>
      <c r="I17" s="6"/>
      <c r="J17" s="7"/>
    </row>
    <row r="18" spans="1:11">
      <c r="A18" s="1" t="s">
        <v>15</v>
      </c>
      <c r="B18" s="1">
        <v>1000</v>
      </c>
      <c r="C18" s="39">
        <v>10000</v>
      </c>
      <c r="E18" s="41"/>
    </row>
    <row r="19" spans="1:11">
      <c r="A19" s="1" t="s">
        <v>16</v>
      </c>
      <c r="B19" s="1">
        <v>500</v>
      </c>
      <c r="C19" s="39">
        <v>0</v>
      </c>
    </row>
    <row r="20" spans="1:11">
      <c r="A20" s="1" t="s">
        <v>17</v>
      </c>
      <c r="B20" s="1">
        <v>2000</v>
      </c>
      <c r="C20" s="39">
        <v>100</v>
      </c>
      <c r="E20" s="41"/>
    </row>
    <row r="21" spans="1:11" ht="13.5" thickBot="1">
      <c r="A21" s="1" t="s">
        <v>18</v>
      </c>
      <c r="B21" s="4">
        <f>+B12</f>
        <v>29300</v>
      </c>
      <c r="C21" s="42">
        <f>+C12</f>
        <v>21500</v>
      </c>
      <c r="D21" s="43"/>
      <c r="E21" s="44"/>
      <c r="F21" s="4"/>
      <c r="G21" s="4"/>
      <c r="H21" s="4"/>
      <c r="I21" s="4"/>
      <c r="J21" s="4"/>
      <c r="K21" s="4"/>
    </row>
    <row r="22" spans="1:11" ht="13.5" thickTop="1"/>
    <row r="23" spans="1:11">
      <c r="A23" s="1" t="s">
        <v>19</v>
      </c>
      <c r="B23" s="1">
        <v>185000</v>
      </c>
      <c r="C23" s="39">
        <v>30000</v>
      </c>
      <c r="E23" s="41"/>
    </row>
    <row r="24" spans="1:11">
      <c r="A24" s="2" t="s">
        <v>21</v>
      </c>
      <c r="B24" s="1">
        <f>+B8</f>
        <v>1300</v>
      </c>
      <c r="C24" s="39">
        <f>+C8</f>
        <v>4000</v>
      </c>
      <c r="E24" s="41"/>
    </row>
    <row r="25" spans="1:11">
      <c r="A25" s="3" t="s">
        <v>22</v>
      </c>
      <c r="B25" s="1">
        <f>-B23-B29+B31-B24-B28-B27-B26</f>
        <v>-181450</v>
      </c>
      <c r="C25" s="1">
        <f>-C23-C29+C31-C24-C28-C27-C26</f>
        <v>-31850</v>
      </c>
      <c r="E25" s="41"/>
    </row>
    <row r="26" spans="1:11">
      <c r="A26" s="2" t="s">
        <v>57</v>
      </c>
      <c r="B26" s="1">
        <v>-1000</v>
      </c>
      <c r="C26" s="39">
        <v>-2000</v>
      </c>
      <c r="E26" s="41"/>
    </row>
    <row r="27" spans="1:11">
      <c r="A27" s="2" t="s">
        <v>58</v>
      </c>
      <c r="B27" s="1">
        <v>50</v>
      </c>
      <c r="E27" s="45"/>
    </row>
    <row r="28" spans="1:11">
      <c r="A28" s="2" t="s">
        <v>26</v>
      </c>
      <c r="B28" s="1">
        <v>100</v>
      </c>
      <c r="C28" s="39">
        <v>50</v>
      </c>
      <c r="E28" s="41"/>
    </row>
    <row r="29" spans="1:11">
      <c r="A29" s="3" t="s">
        <v>44</v>
      </c>
      <c r="B29" s="1">
        <f>-B31</f>
        <v>-2000</v>
      </c>
      <c r="C29" s="39">
        <f>-C31</f>
        <v>-100</v>
      </c>
      <c r="E29" s="41"/>
    </row>
    <row r="30" spans="1:11">
      <c r="A30" s="6" t="s">
        <v>14</v>
      </c>
    </row>
    <row r="31" spans="1:11" ht="13.5" thickBot="1">
      <c r="A31" s="1" t="s">
        <v>24</v>
      </c>
      <c r="B31" s="4">
        <f>+B20</f>
        <v>2000</v>
      </c>
      <c r="C31" s="42">
        <f>+C20</f>
        <v>100</v>
      </c>
      <c r="D31" s="43"/>
      <c r="E31" s="46"/>
      <c r="F31" s="4"/>
      <c r="G31" s="4"/>
      <c r="H31" s="4"/>
      <c r="I31" s="4"/>
      <c r="J31" s="4"/>
      <c r="K31" s="4"/>
    </row>
    <row r="32" spans="1:11" ht="13.5" thickTop="1"/>
    <row r="33" spans="1:11">
      <c r="E33" s="1"/>
    </row>
    <row r="35" spans="1:11">
      <c r="A35" s="3"/>
    </row>
    <row r="36" spans="1:11">
      <c r="A36" s="30">
        <v>36525</v>
      </c>
      <c r="B36" s="17" t="s">
        <v>0</v>
      </c>
      <c r="C36" s="31" t="s">
        <v>1</v>
      </c>
      <c r="D36" s="32" t="s">
        <v>45</v>
      </c>
      <c r="E36" s="18" t="s">
        <v>1</v>
      </c>
      <c r="F36" s="21" t="s">
        <v>2</v>
      </c>
      <c r="G36" s="9"/>
      <c r="H36" s="11"/>
      <c r="I36" s="33" t="s">
        <v>3</v>
      </c>
      <c r="J36" s="9"/>
      <c r="K36" s="12" t="s">
        <v>4</v>
      </c>
    </row>
    <row r="37" spans="1:11">
      <c r="A37" s="34"/>
      <c r="B37" s="34" t="s">
        <v>46</v>
      </c>
      <c r="C37" s="35" t="s">
        <v>47</v>
      </c>
      <c r="D37" s="36" t="s">
        <v>48</v>
      </c>
      <c r="E37" s="34" t="s">
        <v>46</v>
      </c>
      <c r="F37" s="34" t="s">
        <v>46</v>
      </c>
      <c r="G37" s="37"/>
      <c r="H37" s="37"/>
      <c r="I37" s="37"/>
      <c r="J37" s="38"/>
      <c r="K37" s="13"/>
    </row>
    <row r="39" spans="1:11">
      <c r="A39" s="1" t="s">
        <v>51</v>
      </c>
      <c r="B39" s="1">
        <v>300</v>
      </c>
      <c r="C39" s="39">
        <v>100</v>
      </c>
      <c r="E39" s="41"/>
    </row>
    <row r="40" spans="1:11">
      <c r="A40" s="1" t="s">
        <v>52</v>
      </c>
      <c r="B40" s="1">
        <v>6000</v>
      </c>
      <c r="C40" s="39">
        <v>7000</v>
      </c>
      <c r="E40" s="41"/>
    </row>
    <row r="41" spans="1:11">
      <c r="A41" s="1" t="s">
        <v>53</v>
      </c>
      <c r="B41" s="1">
        <v>1800</v>
      </c>
      <c r="C41" s="39">
        <v>200</v>
      </c>
      <c r="E41" s="41"/>
    </row>
    <row r="42" spans="1:11">
      <c r="A42" s="1" t="s">
        <v>6</v>
      </c>
      <c r="B42" s="1">
        <v>2900</v>
      </c>
      <c r="C42" s="39">
        <v>3000</v>
      </c>
      <c r="E42" s="41"/>
    </row>
    <row r="43" spans="1:11">
      <c r="A43" s="1" t="s">
        <v>54</v>
      </c>
      <c r="B43" s="1">
        <v>4000</v>
      </c>
      <c r="C43" s="39">
        <v>6000</v>
      </c>
      <c r="E43" s="41"/>
    </row>
    <row r="44" spans="1:11">
      <c r="A44" s="6" t="s">
        <v>8</v>
      </c>
    </row>
    <row r="45" spans="1:11">
      <c r="A45" s="3" t="s">
        <v>9</v>
      </c>
      <c r="B45" s="1">
        <f>0.8*10000*2</f>
        <v>16000</v>
      </c>
    </row>
    <row r="46" spans="1:11" ht="13.5" thickBot="1">
      <c r="A46" s="1" t="s">
        <v>10</v>
      </c>
      <c r="B46" s="4">
        <f>SUM(B39:B45)</f>
        <v>31000</v>
      </c>
      <c r="C46" s="42">
        <f>SUM(C39:C45)</f>
        <v>16300</v>
      </c>
      <c r="D46" s="43"/>
      <c r="E46" s="4"/>
      <c r="F46" s="4"/>
      <c r="G46" s="4"/>
      <c r="H46" s="4"/>
      <c r="I46" s="4"/>
      <c r="J46" s="4"/>
      <c r="K46" s="4"/>
    </row>
    <row r="47" spans="1:11" ht="13.5" thickTop="1"/>
    <row r="48" spans="1:11">
      <c r="A48" s="1" t="s">
        <v>55</v>
      </c>
      <c r="B48" s="1">
        <f>+B55-SUM(B49:B54)</f>
        <v>24500</v>
      </c>
      <c r="C48" s="39">
        <f>+C55-SUM(C49:C54)</f>
        <v>6100</v>
      </c>
      <c r="E48" s="41"/>
    </row>
    <row r="49" spans="1:11">
      <c r="A49" s="1" t="s">
        <v>56</v>
      </c>
      <c r="B49" s="1">
        <v>2000</v>
      </c>
      <c r="C49" s="39">
        <v>0</v>
      </c>
    </row>
    <row r="50" spans="1:11">
      <c r="A50" s="5" t="s">
        <v>13</v>
      </c>
      <c r="B50" s="6"/>
      <c r="G50" s="7"/>
      <c r="H50" s="6"/>
      <c r="I50" s="6"/>
      <c r="J50" s="47"/>
    </row>
    <row r="51" spans="1:11">
      <c r="A51" s="6" t="s">
        <v>14</v>
      </c>
      <c r="B51" s="6"/>
      <c r="G51" s="6"/>
      <c r="H51" s="7"/>
      <c r="I51" s="6"/>
      <c r="J51" s="7"/>
    </row>
    <row r="52" spans="1:11">
      <c r="A52" s="1" t="s">
        <v>15</v>
      </c>
      <c r="B52" s="1">
        <v>1000</v>
      </c>
      <c r="C52" s="39">
        <v>10000</v>
      </c>
      <c r="E52" s="41"/>
    </row>
    <row r="53" spans="1:11">
      <c r="A53" s="1" t="s">
        <v>16</v>
      </c>
      <c r="B53" s="1">
        <v>2500</v>
      </c>
      <c r="C53" s="39">
        <v>0</v>
      </c>
    </row>
    <row r="54" spans="1:11">
      <c r="A54" s="1" t="s">
        <v>17</v>
      </c>
      <c r="B54" s="1">
        <v>1000</v>
      </c>
      <c r="C54" s="39">
        <v>200</v>
      </c>
      <c r="E54" s="41"/>
    </row>
    <row r="55" spans="1:11" ht="13.5" thickBot="1">
      <c r="A55" s="1" t="s">
        <v>18</v>
      </c>
      <c r="B55" s="4">
        <f>+B46</f>
        <v>31000</v>
      </c>
      <c r="C55" s="42">
        <f>+C46</f>
        <v>16300</v>
      </c>
      <c r="D55" s="43"/>
      <c r="E55" s="44"/>
      <c r="F55" s="4"/>
      <c r="G55" s="4"/>
      <c r="H55" s="4"/>
      <c r="I55" s="4"/>
      <c r="J55" s="4"/>
      <c r="K55" s="4"/>
    </row>
    <row r="56" spans="1:11" ht="13.5" thickTop="1"/>
    <row r="57" spans="1:11">
      <c r="A57" s="1" t="s">
        <v>19</v>
      </c>
      <c r="B57" s="1">
        <v>190000</v>
      </c>
      <c r="C57" s="39">
        <v>35000</v>
      </c>
      <c r="E57" s="41"/>
    </row>
    <row r="58" spans="1:11">
      <c r="A58" s="3" t="s">
        <v>20</v>
      </c>
      <c r="B58" s="1">
        <f>0.8*C31*2.1</f>
        <v>168</v>
      </c>
      <c r="E58" s="41"/>
    </row>
    <row r="59" spans="1:11">
      <c r="A59" s="2" t="s">
        <v>21</v>
      </c>
      <c r="B59" s="1">
        <f>+B42</f>
        <v>2900</v>
      </c>
      <c r="C59" s="39">
        <f>+C42</f>
        <v>3000</v>
      </c>
      <c r="E59" s="41"/>
    </row>
    <row r="60" spans="1:11">
      <c r="A60" s="3" t="s">
        <v>22</v>
      </c>
      <c r="B60" s="1">
        <f>-B57-B58-B64+B66-B59-B63-B62-B61</f>
        <v>-190268</v>
      </c>
      <c r="C60" s="39">
        <f>-C57-C58-C64+C66-C59-C63-C62-C61</f>
        <v>-35600</v>
      </c>
      <c r="E60" s="41"/>
    </row>
    <row r="61" spans="1:11">
      <c r="A61" s="2" t="s">
        <v>57</v>
      </c>
      <c r="B61" s="1">
        <v>-1000</v>
      </c>
      <c r="C61" s="39">
        <v>-2000</v>
      </c>
      <c r="E61" s="41"/>
    </row>
    <row r="62" spans="1:11">
      <c r="A62" s="2" t="s">
        <v>58</v>
      </c>
      <c r="B62" s="1">
        <v>0</v>
      </c>
      <c r="E62" s="45"/>
    </row>
    <row r="63" spans="1:11">
      <c r="A63" s="2" t="s">
        <v>26</v>
      </c>
      <c r="B63" s="1">
        <v>200</v>
      </c>
      <c r="C63" s="39">
        <v>0</v>
      </c>
      <c r="E63" s="41"/>
    </row>
    <row r="64" spans="1:11">
      <c r="A64" s="3" t="s">
        <v>44</v>
      </c>
      <c r="B64" s="1">
        <f>-B66</f>
        <v>-1000</v>
      </c>
      <c r="C64" s="39">
        <f>-C66</f>
        <v>-200</v>
      </c>
      <c r="E64" s="41"/>
    </row>
    <row r="65" spans="1:11">
      <c r="A65" s="6" t="s">
        <v>14</v>
      </c>
    </row>
    <row r="66" spans="1:11" ht="13.5" thickBot="1">
      <c r="A66" s="1" t="s">
        <v>24</v>
      </c>
      <c r="B66" s="4">
        <f>+B54</f>
        <v>1000</v>
      </c>
      <c r="C66" s="42">
        <f>+C54</f>
        <v>200</v>
      </c>
      <c r="D66" s="43"/>
      <c r="E66" s="46"/>
      <c r="F66" s="4"/>
      <c r="G66" s="4"/>
      <c r="H66" s="4"/>
      <c r="I66" s="4"/>
      <c r="J66" s="4"/>
      <c r="K66" s="4"/>
    </row>
    <row r="67" spans="1:11" ht="13.5" thickTop="1"/>
    <row r="68" spans="1:11">
      <c r="C68" s="1"/>
      <c r="E6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25</vt:i4>
      </vt:variant>
      <vt:variant>
        <vt:lpstr>Intervalli denominati</vt:lpstr>
      </vt:variant>
      <vt:variant>
        <vt:i4>1</vt:i4>
      </vt:variant>
    </vt:vector>
  </HeadingPairs>
  <TitlesOfParts>
    <vt:vector size="2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'1'!Area_stampa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amministratore</cp:lastModifiedBy>
  <dcterms:created xsi:type="dcterms:W3CDTF">2021-12-08T14:16:46Z</dcterms:created>
  <dcterms:modified xsi:type="dcterms:W3CDTF">2021-12-08T14:51:20Z</dcterms:modified>
</cp:coreProperties>
</file>