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NIVERSI\Economia dei gruppi\"/>
    </mc:Choice>
  </mc:AlternateContent>
  <xr:revisionPtr revIDLastSave="0" documentId="13_ncr:1_{90995F73-4779-430C-9745-C4017AB61ED1}" xr6:coauthVersionLast="47" xr6:coauthVersionMax="47" xr10:uidLastSave="{00000000-0000-0000-0000-000000000000}"/>
  <bookViews>
    <workbookView xWindow="-120" yWindow="-120" windowWidth="29040" windowHeight="15840" activeTab="1" xr2:uid="{7D1486B4-047A-4135-84BC-4EFBEF4C6439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0" i="2" l="1"/>
  <c r="C120" i="2"/>
  <c r="E119" i="2"/>
  <c r="I119" i="2" s="1"/>
  <c r="H118" i="2"/>
  <c r="I118" i="2" s="1"/>
  <c r="E117" i="2"/>
  <c r="E120" i="2" s="1"/>
  <c r="I120" i="2" s="1"/>
  <c r="D115" i="2"/>
  <c r="E115" i="2" s="1"/>
  <c r="I115" i="2" s="1"/>
  <c r="C115" i="2"/>
  <c r="E114" i="2"/>
  <c r="I114" i="2" s="1"/>
  <c r="E113" i="2"/>
  <c r="I113" i="2" s="1"/>
  <c r="E112" i="2"/>
  <c r="I112" i="2" s="1"/>
  <c r="I111" i="2"/>
  <c r="H103" i="2"/>
  <c r="I103" i="2" s="1"/>
  <c r="I98" i="2"/>
  <c r="I96" i="2"/>
  <c r="G59" i="2"/>
  <c r="D105" i="2"/>
  <c r="C105" i="2"/>
  <c r="E104" i="2"/>
  <c r="I104" i="2" s="1"/>
  <c r="E102" i="2"/>
  <c r="I102" i="2" s="1"/>
  <c r="D100" i="2"/>
  <c r="E100" i="2" s="1"/>
  <c r="I100" i="2" s="1"/>
  <c r="C100" i="2"/>
  <c r="E99" i="2"/>
  <c r="I99" i="2" s="1"/>
  <c r="E98" i="2"/>
  <c r="E97" i="2"/>
  <c r="I97" i="2" s="1"/>
  <c r="H90" i="2"/>
  <c r="H89" i="2"/>
  <c r="H77" i="2"/>
  <c r="G81" i="2"/>
  <c r="G86" i="2"/>
  <c r="F86" i="2"/>
  <c r="E85" i="2"/>
  <c r="H85" i="2" s="1"/>
  <c r="E84" i="2"/>
  <c r="H84" i="2" s="1"/>
  <c r="E83" i="2"/>
  <c r="H83" i="2" s="1"/>
  <c r="E80" i="2"/>
  <c r="H80" i="2" s="1"/>
  <c r="E79" i="2"/>
  <c r="H79" i="2" s="1"/>
  <c r="E78" i="2"/>
  <c r="H78" i="2" s="1"/>
  <c r="D86" i="2"/>
  <c r="C86" i="2"/>
  <c r="D81" i="2"/>
  <c r="C81" i="2"/>
  <c r="H70" i="2"/>
  <c r="F52" i="2"/>
  <c r="F54" i="2" s="1"/>
  <c r="F60" i="2" s="1"/>
  <c r="E60" i="2" s="1"/>
  <c r="E81" i="2" l="1"/>
  <c r="E86" i="2"/>
  <c r="H86" i="2" s="1"/>
  <c r="E105" i="2"/>
  <c r="I105" i="2" s="1"/>
  <c r="I117" i="2"/>
  <c r="H81" i="2"/>
  <c r="H91" i="2"/>
  <c r="E32" i="2"/>
  <c r="B49" i="1"/>
  <c r="D37" i="1"/>
  <c r="D49" i="1" s="1"/>
  <c r="E47" i="1" s="1"/>
  <c r="E40" i="1"/>
  <c r="E20" i="1"/>
</calcChain>
</file>

<file path=xl/sharedStrings.xml><?xml version="1.0" encoding="utf-8"?>
<sst xmlns="http://schemas.openxmlformats.org/spreadsheetml/2006/main" count="124" uniqueCount="89">
  <si>
    <t>METODI PER INFLAZIONE</t>
  </si>
  <si>
    <t>rivalutazioni monetarie</t>
  </si>
  <si>
    <t>contabilità per inflazione</t>
  </si>
  <si>
    <t>contabilità indicizzata</t>
  </si>
  <si>
    <t>CPPA</t>
  </si>
  <si>
    <t>contabilità a costi correnti</t>
  </si>
  <si>
    <t>CCA</t>
  </si>
  <si>
    <t>ANNO 2000</t>
  </si>
  <si>
    <t>Stato patrimoniale ML</t>
  </si>
  <si>
    <t>Stato patrimoniale Mcapogruppo</t>
  </si>
  <si>
    <t>ANNO 2020</t>
  </si>
  <si>
    <t>INFLAZIONE 100 VOLTE</t>
  </si>
  <si>
    <t>CAMBIO STORICO</t>
  </si>
  <si>
    <t>CAMBIO CORRENTE</t>
  </si>
  <si>
    <t>METODO TEMPORALE</t>
  </si>
  <si>
    <t>METODO CORRENTE</t>
  </si>
  <si>
    <t>ELIMINARE</t>
  </si>
  <si>
    <t>PARTECIPAZIONE</t>
  </si>
  <si>
    <t>PATRIMONIO NETTA PARTECIPATA</t>
  </si>
  <si>
    <t>DIFFERENZA DI CONSOLIDAMENTO</t>
  </si>
  <si>
    <t>deriva da bilancio della partecipata ed calcolato con le norme sul bilancio</t>
  </si>
  <si>
    <t>deirva da acquisizione di partecipazione (prezzo o valore di conferimento)</t>
  </si>
  <si>
    <t>pooling of interest method</t>
  </si>
  <si>
    <t>differenza è allocata sui cespiti di partecipata</t>
  </si>
  <si>
    <t>ACQUISIZIONE:</t>
  </si>
  <si>
    <t>AGGREGAZIONE:</t>
  </si>
  <si>
    <t>differenza è eliminata (imputata al pn consolidato)</t>
  </si>
  <si>
    <t>purchaise method</t>
  </si>
  <si>
    <t>bilancio di partecipata</t>
  </si>
  <si>
    <t>imm.</t>
  </si>
  <si>
    <t>circol</t>
  </si>
  <si>
    <t>debiti 4000</t>
  </si>
  <si>
    <t>pn 1000</t>
  </si>
  <si>
    <t>acquisizione del 100% al prezzo di 2500</t>
  </si>
  <si>
    <t>VALORE PARTECIPAZIONE</t>
  </si>
  <si>
    <t>PN</t>
  </si>
  <si>
    <t>DIFFERENZA DI CONSOLIDAM</t>
  </si>
  <si>
    <t>imm. Valore corrente</t>
  </si>
  <si>
    <t>plusvalenza latente su imm</t>
  </si>
  <si>
    <t>eccesso di costo = avviamento</t>
  </si>
  <si>
    <t>imposte latenti su plusv</t>
  </si>
  <si>
    <t>dare</t>
  </si>
  <si>
    <t>avere</t>
  </si>
  <si>
    <t>1° caso: buon affare</t>
  </si>
  <si>
    <t>2° caso: previsione di perdite future</t>
  </si>
  <si>
    <t>RISERVA DI CONSOLIDAMENTO</t>
  </si>
  <si>
    <t>OIC</t>
  </si>
  <si>
    <t>FONDO DI CONSOLIDAMENTO PER RISCHI ED ONERI</t>
  </si>
  <si>
    <t>IAS IFRS</t>
  </si>
  <si>
    <t>PROVENTO DI CE</t>
  </si>
  <si>
    <t>IL CALCOLO DELLE DIFFERENZE DI CONSOLIDAMENTO IN CASO DI PARTECIPAIZONI TOTALITARIE</t>
  </si>
  <si>
    <t>A possiede il 60% di B</t>
  </si>
  <si>
    <t>Prezzo (60%)</t>
  </si>
  <si>
    <t>PN B (100%)</t>
  </si>
  <si>
    <t>differenza</t>
  </si>
  <si>
    <t>SP di B valori contabili</t>
  </si>
  <si>
    <t>imm</t>
  </si>
  <si>
    <t>circ</t>
  </si>
  <si>
    <t>debiti</t>
  </si>
  <si>
    <t>pn</t>
  </si>
  <si>
    <t>SP di B valori correnti</t>
  </si>
  <si>
    <t>avviamento</t>
  </si>
  <si>
    <t>immobiliazz</t>
  </si>
  <si>
    <t>valore corrente</t>
  </si>
  <si>
    <t>valore contabile</t>
  </si>
  <si>
    <t>plusvalenza</t>
  </si>
  <si>
    <t>A</t>
  </si>
  <si>
    <t>B</t>
  </si>
  <si>
    <t>IMM</t>
  </si>
  <si>
    <t>CIRC</t>
  </si>
  <si>
    <t>PART B</t>
  </si>
  <si>
    <t>DEBITI</t>
  </si>
  <si>
    <t>A+B</t>
  </si>
  <si>
    <t>RETTIFICHE</t>
  </si>
  <si>
    <t>MINOR</t>
  </si>
  <si>
    <t>MINORANZE</t>
  </si>
  <si>
    <t>PART</t>
  </si>
  <si>
    <t>AVVIAM</t>
  </si>
  <si>
    <t>valore cont</t>
  </si>
  <si>
    <t>fair value</t>
  </si>
  <si>
    <t>CONSOLIDATO CASA MADRE PURA</t>
  </si>
  <si>
    <t>PN MIN</t>
  </si>
  <si>
    <t>MIN</t>
  </si>
  <si>
    <t>PLUS MIN</t>
  </si>
  <si>
    <t>CONSOLIDATO ENTITA'</t>
  </si>
  <si>
    <t>CONSOLIDATO CASA MADRE MODIFICATA</t>
  </si>
  <si>
    <t>IL CALCOLO DELLE DIFFERENZE DI CONSOLIDAMENTO IN CASO DI PARTECIPAZIONI NON TOTALITARIE</t>
  </si>
  <si>
    <t>DARE</t>
  </si>
  <si>
    <t>AVERE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</si>
</sst>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1" applyFont="1"/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3" fillId="0" borderId="0" xfId="1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3" fillId="2" borderId="0" xfId="0" applyFont="1" applyFill="1"/>
    <xf numFmtId="0" fontId="0" fillId="2" borderId="0" xfId="0" applyFill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1" fontId="0" fillId="0" borderId="0" xfId="0" applyNumberFormat="1"/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left"/>
    </xf>
    <xf numFmtId="0" fontId="0" fillId="4" borderId="0" xfId="0" applyFill="1"/>
    <xf numFmtId="0" fontId="7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D445-637B-4DE1-85FF-4E8936937201}">
  <dimension ref="B3:H50"/>
  <sheetViews>
    <sheetView topLeftCell="A10" zoomScale="140" zoomScaleNormal="140" workbookViewId="0">
      <selection activeCell="E47" sqref="E47"/>
    </sheetView>
  </sheetViews>
  <sheetFormatPr defaultRowHeight="15" x14ac:dyDescent="0.25"/>
  <cols>
    <col min="1" max="1" width="9.140625" style="1"/>
    <col min="2" max="2" width="13.85546875" style="1" bestFit="1" customWidth="1"/>
    <col min="3" max="3" width="9.140625" style="1"/>
    <col min="4" max="4" width="11.5703125" style="1" bestFit="1" customWidth="1"/>
    <col min="5" max="5" width="12.7109375" style="1" bestFit="1" customWidth="1"/>
    <col min="6" max="16384" width="9.140625" style="1"/>
  </cols>
  <sheetData>
    <row r="3" spans="2:8" x14ac:dyDescent="0.25">
      <c r="B3" s="1" t="s">
        <v>0</v>
      </c>
    </row>
    <row r="6" spans="2:8" x14ac:dyDescent="0.25">
      <c r="B6" s="1" t="s">
        <v>1</v>
      </c>
    </row>
    <row r="9" spans="2:8" x14ac:dyDescent="0.25">
      <c r="E9" s="1" t="s">
        <v>3</v>
      </c>
      <c r="H9" s="1" t="s">
        <v>4</v>
      </c>
    </row>
    <row r="10" spans="2:8" x14ac:dyDescent="0.25">
      <c r="B10" s="1" t="s">
        <v>2</v>
      </c>
    </row>
    <row r="11" spans="2:8" x14ac:dyDescent="0.25">
      <c r="E11" s="1" t="s">
        <v>5</v>
      </c>
      <c r="H11" s="1" t="s">
        <v>6</v>
      </c>
    </row>
    <row r="17" spans="2:6" x14ac:dyDescent="0.25">
      <c r="B17" s="1" t="s">
        <v>7</v>
      </c>
    </row>
    <row r="19" spans="2:6" x14ac:dyDescent="0.25">
      <c r="B19" s="1" t="s">
        <v>8</v>
      </c>
      <c r="E19" s="1" t="s">
        <v>9</v>
      </c>
    </row>
    <row r="20" spans="2:6" x14ac:dyDescent="0.25">
      <c r="B20" s="2">
        <v>100000</v>
      </c>
      <c r="C20" s="3"/>
      <c r="E20" s="2">
        <f>+B20/D22</f>
        <v>10000</v>
      </c>
      <c r="F20" s="3"/>
    </row>
    <row r="21" spans="2:6" x14ac:dyDescent="0.25">
      <c r="C21" s="4"/>
      <c r="F21" s="4"/>
    </row>
    <row r="22" spans="2:6" x14ac:dyDescent="0.25">
      <c r="C22" s="4"/>
      <c r="D22" s="1">
        <v>10</v>
      </c>
      <c r="F22" s="4"/>
    </row>
    <row r="23" spans="2:6" x14ac:dyDescent="0.25">
      <c r="C23" s="4"/>
      <c r="F23" s="4"/>
    </row>
    <row r="26" spans="2:6" x14ac:dyDescent="0.25">
      <c r="B26" s="1" t="s">
        <v>10</v>
      </c>
    </row>
    <row r="28" spans="2:6" x14ac:dyDescent="0.25">
      <c r="B28" s="1" t="s">
        <v>8</v>
      </c>
    </row>
    <row r="29" spans="2:6" x14ac:dyDescent="0.25">
      <c r="B29" s="2">
        <v>100000</v>
      </c>
      <c r="C29" s="3"/>
    </row>
    <row r="30" spans="2:6" x14ac:dyDescent="0.25">
      <c r="C30" s="4"/>
    </row>
    <row r="31" spans="2:6" x14ac:dyDescent="0.25">
      <c r="C31" s="4"/>
    </row>
    <row r="32" spans="2:6" x14ac:dyDescent="0.25">
      <c r="C32" s="4"/>
    </row>
    <row r="34" spans="2:6" x14ac:dyDescent="0.25">
      <c r="D34" s="1" t="s">
        <v>11</v>
      </c>
    </row>
    <row r="36" spans="2:6" x14ac:dyDescent="0.25">
      <c r="B36" s="1" t="s">
        <v>12</v>
      </c>
      <c r="D36" s="1">
        <v>10</v>
      </c>
    </row>
    <row r="37" spans="2:6" x14ac:dyDescent="0.25">
      <c r="B37" s="1" t="s">
        <v>13</v>
      </c>
      <c r="D37" s="1">
        <f>+D36*100</f>
        <v>1000</v>
      </c>
    </row>
    <row r="39" spans="2:6" x14ac:dyDescent="0.25">
      <c r="B39" s="5" t="s">
        <v>14</v>
      </c>
      <c r="E39" s="1" t="s">
        <v>9</v>
      </c>
    </row>
    <row r="40" spans="2:6" x14ac:dyDescent="0.25">
      <c r="E40" s="2">
        <f>+B29/D42</f>
        <v>10000</v>
      </c>
      <c r="F40" s="3"/>
    </row>
    <row r="41" spans="2:6" x14ac:dyDescent="0.25">
      <c r="F41" s="4"/>
    </row>
    <row r="42" spans="2:6" x14ac:dyDescent="0.25">
      <c r="B42" s="1" t="s">
        <v>12</v>
      </c>
      <c r="D42" s="1">
        <v>10</v>
      </c>
      <c r="F42" s="4"/>
    </row>
    <row r="43" spans="2:6" x14ac:dyDescent="0.25">
      <c r="F43" s="4"/>
    </row>
    <row r="46" spans="2:6" x14ac:dyDescent="0.25">
      <c r="B46" s="5" t="s">
        <v>15</v>
      </c>
      <c r="E46" s="1" t="s">
        <v>9</v>
      </c>
    </row>
    <row r="47" spans="2:6" x14ac:dyDescent="0.25">
      <c r="E47" s="2">
        <f>+B29/D49</f>
        <v>100</v>
      </c>
      <c r="F47" s="3"/>
    </row>
    <row r="48" spans="2:6" x14ac:dyDescent="0.25">
      <c r="F48" s="4"/>
    </row>
    <row r="49" spans="2:6" x14ac:dyDescent="0.25">
      <c r="B49" s="1" t="str">
        <f>+B37</f>
        <v>CAMBIO CORRENTE</v>
      </c>
      <c r="D49" s="1">
        <f>+D37</f>
        <v>1000</v>
      </c>
      <c r="F49" s="4"/>
    </row>
    <row r="50" spans="2:6" x14ac:dyDescent="0.25">
      <c r="F50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3FAF-2348-4664-8399-39B03C725816}">
  <dimension ref="A2:P120"/>
  <sheetViews>
    <sheetView tabSelected="1" zoomScale="160" zoomScaleNormal="160" workbookViewId="0">
      <selection activeCell="G31" sqref="G31"/>
    </sheetView>
  </sheetViews>
  <sheetFormatPr defaultRowHeight="15" x14ac:dyDescent="0.25"/>
  <sheetData>
    <row r="2" spans="1:9" x14ac:dyDescent="0.25">
      <c r="C2" s="11" t="s">
        <v>50</v>
      </c>
    </row>
    <row r="4" spans="1:9" x14ac:dyDescent="0.25">
      <c r="B4" t="s">
        <v>16</v>
      </c>
    </row>
    <row r="6" spans="1:9" x14ac:dyDescent="0.25">
      <c r="C6" t="s">
        <v>17</v>
      </c>
      <c r="G6">
        <v>120</v>
      </c>
      <c r="H6" t="s">
        <v>21</v>
      </c>
    </row>
    <row r="8" spans="1:9" x14ac:dyDescent="0.25">
      <c r="C8" t="s">
        <v>18</v>
      </c>
      <c r="G8">
        <v>100</v>
      </c>
      <c r="H8" t="s">
        <v>20</v>
      </c>
    </row>
    <row r="10" spans="1:9" x14ac:dyDescent="0.25">
      <c r="C10" t="s">
        <v>19</v>
      </c>
      <c r="G10">
        <v>20</v>
      </c>
    </row>
    <row r="13" spans="1:9" s="6" customFormat="1" x14ac:dyDescent="0.25">
      <c r="A13" s="6" t="s">
        <v>24</v>
      </c>
      <c r="C13" s="6" t="s">
        <v>27</v>
      </c>
      <c r="G13" s="6">
        <v>120</v>
      </c>
      <c r="I13" s="6" t="s">
        <v>23</v>
      </c>
    </row>
    <row r="15" spans="1:9" x14ac:dyDescent="0.25">
      <c r="A15" t="s">
        <v>25</v>
      </c>
      <c r="C15" t="s">
        <v>22</v>
      </c>
      <c r="G15">
        <v>100</v>
      </c>
      <c r="I15" t="s">
        <v>26</v>
      </c>
    </row>
    <row r="19" spans="2:16" x14ac:dyDescent="0.25">
      <c r="D19" t="s">
        <v>28</v>
      </c>
    </row>
    <row r="21" spans="2:16" x14ac:dyDescent="0.25">
      <c r="C21" t="s">
        <v>29</v>
      </c>
      <c r="D21" s="7">
        <v>3000</v>
      </c>
      <c r="E21" t="s">
        <v>31</v>
      </c>
      <c r="G21" t="s">
        <v>37</v>
      </c>
      <c r="I21" s="7">
        <v>4000</v>
      </c>
    </row>
    <row r="22" spans="2:16" x14ac:dyDescent="0.25">
      <c r="C22" t="s">
        <v>30</v>
      </c>
      <c r="D22">
        <v>2000</v>
      </c>
      <c r="E22" s="6" t="s">
        <v>32</v>
      </c>
    </row>
    <row r="23" spans="2:16" x14ac:dyDescent="0.25">
      <c r="D23">
        <v>5000</v>
      </c>
      <c r="E23">
        <v>5000</v>
      </c>
    </row>
    <row r="25" spans="2:16" x14ac:dyDescent="0.25">
      <c r="B25" t="s">
        <v>33</v>
      </c>
    </row>
    <row r="26" spans="2:16" x14ac:dyDescent="0.25">
      <c r="E26" s="31" t="s">
        <v>87</v>
      </c>
      <c r="F26" s="31"/>
      <c r="G26" s="31" t="s">
        <v>88</v>
      </c>
    </row>
    <row r="27" spans="2:16" x14ac:dyDescent="0.25">
      <c r="B27" t="s">
        <v>34</v>
      </c>
      <c r="E27">
        <v>2500</v>
      </c>
      <c r="G27">
        <v>800</v>
      </c>
    </row>
    <row r="28" spans="2:16" x14ac:dyDescent="0.25">
      <c r="B28" t="s">
        <v>35</v>
      </c>
      <c r="E28">
        <v>1000</v>
      </c>
      <c r="G28">
        <v>1000</v>
      </c>
    </row>
    <row r="29" spans="2:16" x14ac:dyDescent="0.25">
      <c r="B29" t="s">
        <v>36</v>
      </c>
      <c r="E29">
        <v>1500</v>
      </c>
      <c r="F29" t="s">
        <v>41</v>
      </c>
      <c r="G29">
        <v>-200</v>
      </c>
      <c r="H29" t="s">
        <v>42</v>
      </c>
      <c r="L29" s="8" t="s">
        <v>46</v>
      </c>
    </row>
    <row r="30" spans="2:16" x14ac:dyDescent="0.25">
      <c r="B30" t="s">
        <v>38</v>
      </c>
      <c r="E30">
        <v>1000</v>
      </c>
    </row>
    <row r="31" spans="2:16" x14ac:dyDescent="0.25">
      <c r="B31" t="s">
        <v>40</v>
      </c>
      <c r="E31">
        <v>-300</v>
      </c>
      <c r="H31" s="7" t="s">
        <v>43</v>
      </c>
      <c r="I31" s="7"/>
      <c r="J31" s="7"/>
      <c r="K31" s="7"/>
      <c r="L31" s="7" t="s">
        <v>45</v>
      </c>
      <c r="M31" s="7"/>
      <c r="N31" s="7"/>
      <c r="O31" s="7"/>
      <c r="P31" s="7"/>
    </row>
    <row r="32" spans="2:16" x14ac:dyDescent="0.25">
      <c r="B32" t="s">
        <v>39</v>
      </c>
      <c r="E32">
        <f>500+300</f>
        <v>800</v>
      </c>
      <c r="H32" s="7"/>
      <c r="I32" s="7"/>
      <c r="J32" s="7"/>
      <c r="K32" s="7"/>
      <c r="L32" s="7"/>
      <c r="M32" s="7"/>
      <c r="N32" s="7"/>
      <c r="O32" s="7"/>
      <c r="P32" s="7"/>
    </row>
    <row r="33" spans="3:16" x14ac:dyDescent="0.25">
      <c r="H33" s="7"/>
      <c r="I33" s="7"/>
      <c r="J33" s="7"/>
      <c r="K33" s="7"/>
      <c r="L33" s="7"/>
      <c r="M33" s="7"/>
      <c r="N33" s="7"/>
      <c r="O33" s="7"/>
      <c r="P33" s="7"/>
    </row>
    <row r="34" spans="3:16" x14ac:dyDescent="0.25">
      <c r="H34" s="7" t="s">
        <v>44</v>
      </c>
      <c r="I34" s="7"/>
      <c r="J34" s="7"/>
      <c r="K34" s="7"/>
      <c r="L34" s="7" t="s">
        <v>47</v>
      </c>
      <c r="M34" s="7"/>
      <c r="N34" s="7"/>
      <c r="O34" s="7"/>
      <c r="P34" s="7"/>
    </row>
    <row r="37" spans="3:16" x14ac:dyDescent="0.25">
      <c r="L37" s="10" t="s">
        <v>48</v>
      </c>
    </row>
    <row r="39" spans="3:16" x14ac:dyDescent="0.25">
      <c r="L39" s="9" t="s">
        <v>49</v>
      </c>
    </row>
    <row r="43" spans="3:16" x14ac:dyDescent="0.25">
      <c r="C43" s="11" t="s">
        <v>86</v>
      </c>
    </row>
    <row r="48" spans="3:16" x14ac:dyDescent="0.25">
      <c r="C48" t="s">
        <v>51</v>
      </c>
    </row>
    <row r="49" spans="3:7" x14ac:dyDescent="0.25">
      <c r="E49" s="12">
        <v>1</v>
      </c>
      <c r="F49" s="12">
        <v>0.6</v>
      </c>
      <c r="G49" s="12">
        <v>0.4</v>
      </c>
    </row>
    <row r="50" spans="3:7" x14ac:dyDescent="0.25">
      <c r="C50" t="s">
        <v>52</v>
      </c>
      <c r="F50" s="7">
        <v>1200</v>
      </c>
    </row>
    <row r="52" spans="3:7" x14ac:dyDescent="0.25">
      <c r="C52" t="s">
        <v>53</v>
      </c>
      <c r="E52" s="9">
        <v>1000</v>
      </c>
      <c r="F52">
        <f>+E52*F49</f>
        <v>600</v>
      </c>
    </row>
    <row r="54" spans="3:7" x14ac:dyDescent="0.25">
      <c r="C54" t="s">
        <v>54</v>
      </c>
      <c r="F54" s="6">
        <f>+F50-F52</f>
        <v>600</v>
      </c>
    </row>
    <row r="56" spans="3:7" x14ac:dyDescent="0.25">
      <c r="C56" t="s">
        <v>62</v>
      </c>
    </row>
    <row r="57" spans="3:7" x14ac:dyDescent="0.25">
      <c r="C57" t="s">
        <v>63</v>
      </c>
      <c r="E57">
        <v>2333</v>
      </c>
    </row>
    <row r="58" spans="3:7" x14ac:dyDescent="0.25">
      <c r="C58" t="s">
        <v>64</v>
      </c>
      <c r="E58">
        <v>2000</v>
      </c>
    </row>
    <row r="59" spans="3:7" x14ac:dyDescent="0.25">
      <c r="C59" t="s">
        <v>65</v>
      </c>
      <c r="E59">
        <v>333</v>
      </c>
      <c r="F59" s="17">
        <v>200</v>
      </c>
      <c r="G59">
        <f>+E59-F59</f>
        <v>133</v>
      </c>
    </row>
    <row r="60" spans="3:7" x14ac:dyDescent="0.25">
      <c r="C60" t="s">
        <v>61</v>
      </c>
      <c r="E60">
        <f>+F60+G60</f>
        <v>600</v>
      </c>
      <c r="F60" s="17">
        <f>+F54-F59</f>
        <v>400</v>
      </c>
      <c r="G60">
        <v>200</v>
      </c>
    </row>
    <row r="62" spans="3:7" x14ac:dyDescent="0.25">
      <c r="D62" t="s">
        <v>55</v>
      </c>
    </row>
    <row r="63" spans="3:7" x14ac:dyDescent="0.25">
      <c r="C63" s="13" t="s">
        <v>56</v>
      </c>
      <c r="D63" s="13">
        <v>2000</v>
      </c>
      <c r="E63" s="14" t="s">
        <v>58</v>
      </c>
      <c r="F63" s="13">
        <v>5000</v>
      </c>
    </row>
    <row r="64" spans="3:7" x14ac:dyDescent="0.25">
      <c r="C64" t="s">
        <v>57</v>
      </c>
      <c r="D64">
        <v>4000</v>
      </c>
      <c r="E64" s="15" t="s">
        <v>59</v>
      </c>
      <c r="F64" s="9">
        <v>1000</v>
      </c>
    </row>
    <row r="65" spans="2:8" x14ac:dyDescent="0.25">
      <c r="E65" s="15"/>
    </row>
    <row r="66" spans="2:8" x14ac:dyDescent="0.25">
      <c r="E66" s="15"/>
    </row>
    <row r="68" spans="2:8" x14ac:dyDescent="0.25">
      <c r="D68" t="s">
        <v>60</v>
      </c>
    </row>
    <row r="69" spans="2:8" x14ac:dyDescent="0.25">
      <c r="C69" s="13" t="s">
        <v>56</v>
      </c>
      <c r="D69" s="13">
        <v>2333</v>
      </c>
      <c r="E69" s="14" t="s">
        <v>58</v>
      </c>
      <c r="F69" s="13">
        <v>5000</v>
      </c>
    </row>
    <row r="70" spans="2:8" x14ac:dyDescent="0.25">
      <c r="C70" t="s">
        <v>61</v>
      </c>
      <c r="D70">
        <v>667</v>
      </c>
      <c r="E70" s="15" t="s">
        <v>59</v>
      </c>
      <c r="F70" s="7">
        <v>2000</v>
      </c>
      <c r="G70" s="12">
        <v>0.6</v>
      </c>
      <c r="H70" s="7">
        <f>+G70*F70</f>
        <v>1200</v>
      </c>
    </row>
    <row r="71" spans="2:8" x14ac:dyDescent="0.25">
      <c r="C71" t="s">
        <v>57</v>
      </c>
      <c r="D71">
        <v>4000</v>
      </c>
      <c r="E71" s="15"/>
    </row>
    <row r="72" spans="2:8" x14ac:dyDescent="0.25">
      <c r="E72" s="15"/>
    </row>
    <row r="75" spans="2:8" x14ac:dyDescent="0.25">
      <c r="F75" s="16" t="s">
        <v>73</v>
      </c>
    </row>
    <row r="76" spans="2:8" s="16" customFormat="1" x14ac:dyDescent="0.25">
      <c r="C76" s="16" t="s">
        <v>66</v>
      </c>
      <c r="D76" s="16" t="s">
        <v>67</v>
      </c>
      <c r="E76" s="16" t="s">
        <v>72</v>
      </c>
      <c r="F76" s="16" t="s">
        <v>74</v>
      </c>
      <c r="G76" s="16" t="s">
        <v>76</v>
      </c>
      <c r="H76" s="29" t="s">
        <v>80</v>
      </c>
    </row>
    <row r="77" spans="2:8" x14ac:dyDescent="0.25">
      <c r="B77" t="s">
        <v>77</v>
      </c>
      <c r="G77" s="18">
        <v>400</v>
      </c>
      <c r="H77">
        <f>+G77+F77+E77</f>
        <v>400</v>
      </c>
    </row>
    <row r="78" spans="2:8" x14ac:dyDescent="0.25">
      <c r="B78" t="s">
        <v>68</v>
      </c>
      <c r="C78">
        <v>6000</v>
      </c>
      <c r="D78" s="6">
        <v>2000</v>
      </c>
      <c r="E78">
        <f>+D78+C78</f>
        <v>8000</v>
      </c>
      <c r="G78" s="17">
        <v>200</v>
      </c>
      <c r="H78">
        <f t="shared" ref="H78:H86" si="0">+G78+F78+E78</f>
        <v>8200</v>
      </c>
    </row>
    <row r="79" spans="2:8" x14ac:dyDescent="0.25">
      <c r="B79" t="s">
        <v>69</v>
      </c>
      <c r="C79">
        <v>7800</v>
      </c>
      <c r="D79">
        <v>4000</v>
      </c>
      <c r="E79">
        <f t="shared" ref="E79:E86" si="1">+D79+C79</f>
        <v>11800</v>
      </c>
      <c r="H79">
        <f t="shared" si="0"/>
        <v>11800</v>
      </c>
    </row>
    <row r="80" spans="2:8" x14ac:dyDescent="0.25">
      <c r="B80" t="s">
        <v>70</v>
      </c>
      <c r="C80" s="20">
        <v>1200</v>
      </c>
      <c r="E80">
        <f t="shared" si="1"/>
        <v>1200</v>
      </c>
      <c r="G80" s="20">
        <v>-1200</v>
      </c>
      <c r="H80">
        <f t="shared" si="0"/>
        <v>0</v>
      </c>
    </row>
    <row r="81" spans="2:9" s="19" customFormat="1" x14ac:dyDescent="0.25">
      <c r="C81" s="19">
        <f>SUM(C78:C80)</f>
        <v>15000</v>
      </c>
      <c r="D81" s="19">
        <f>SUM(D78:D80)</f>
        <v>6000</v>
      </c>
      <c r="E81" s="19">
        <f t="shared" si="1"/>
        <v>21000</v>
      </c>
      <c r="G81" s="19">
        <f>SUM(G77:G80)</f>
        <v>-600</v>
      </c>
      <c r="H81">
        <f t="shared" si="0"/>
        <v>20400</v>
      </c>
    </row>
    <row r="83" spans="2:9" x14ac:dyDescent="0.25">
      <c r="B83" t="s">
        <v>71</v>
      </c>
      <c r="C83">
        <v>5000</v>
      </c>
      <c r="D83">
        <v>5000</v>
      </c>
      <c r="E83">
        <f t="shared" si="1"/>
        <v>10000</v>
      </c>
      <c r="H83">
        <f t="shared" si="0"/>
        <v>10000</v>
      </c>
    </row>
    <row r="84" spans="2:9" x14ac:dyDescent="0.25">
      <c r="B84" t="s">
        <v>75</v>
      </c>
      <c r="E84">
        <f t="shared" si="1"/>
        <v>0</v>
      </c>
      <c r="F84">
        <v>400</v>
      </c>
      <c r="H84">
        <f t="shared" si="0"/>
        <v>400</v>
      </c>
    </row>
    <row r="85" spans="2:9" x14ac:dyDescent="0.25">
      <c r="B85" t="s">
        <v>35</v>
      </c>
      <c r="C85" s="6">
        <v>10000</v>
      </c>
      <c r="D85" s="7">
        <v>1000</v>
      </c>
      <c r="E85">
        <f t="shared" si="1"/>
        <v>11000</v>
      </c>
      <c r="F85" s="7">
        <v>-400</v>
      </c>
      <c r="G85" s="7">
        <v>-600</v>
      </c>
      <c r="H85" s="6">
        <f t="shared" si="0"/>
        <v>10000</v>
      </c>
    </row>
    <row r="86" spans="2:9" s="19" customFormat="1" x14ac:dyDescent="0.25">
      <c r="C86" s="19">
        <f>+C85+C84+C83</f>
        <v>15000</v>
      </c>
      <c r="D86" s="19">
        <f>+D85+D84+D83</f>
        <v>6000</v>
      </c>
      <c r="E86" s="19">
        <f t="shared" si="1"/>
        <v>21000</v>
      </c>
      <c r="F86" s="19">
        <f>+F85+F84</f>
        <v>0</v>
      </c>
      <c r="G86" s="19">
        <f>+G85</f>
        <v>-600</v>
      </c>
      <c r="H86">
        <f t="shared" si="0"/>
        <v>20400</v>
      </c>
    </row>
    <row r="89" spans="2:9" x14ac:dyDescent="0.25">
      <c r="E89" t="s">
        <v>78</v>
      </c>
      <c r="F89">
        <v>2000</v>
      </c>
      <c r="G89" s="12">
        <v>0.4</v>
      </c>
      <c r="H89">
        <f>+G89*F89</f>
        <v>800</v>
      </c>
    </row>
    <row r="90" spans="2:9" x14ac:dyDescent="0.25">
      <c r="E90" t="s">
        <v>79</v>
      </c>
      <c r="F90" s="22">
        <v>2333.3330000000001</v>
      </c>
      <c r="G90" s="12">
        <v>0.6</v>
      </c>
      <c r="H90">
        <f>+G90*F90</f>
        <v>1399.9998000000001</v>
      </c>
    </row>
    <row r="91" spans="2:9" x14ac:dyDescent="0.25">
      <c r="H91" s="6">
        <f>+H90+H89</f>
        <v>2199.9998000000001</v>
      </c>
    </row>
    <row r="94" spans="2:9" x14ac:dyDescent="0.25">
      <c r="F94" s="16" t="s">
        <v>73</v>
      </c>
    </row>
    <row r="95" spans="2:9" s="16" customFormat="1" x14ac:dyDescent="0.25">
      <c r="C95" s="16" t="s">
        <v>66</v>
      </c>
      <c r="D95" s="16" t="s">
        <v>67</v>
      </c>
      <c r="E95" s="16" t="s">
        <v>72</v>
      </c>
      <c r="F95" s="16" t="s">
        <v>76</v>
      </c>
      <c r="G95" s="16" t="s">
        <v>82</v>
      </c>
      <c r="H95" s="21" t="s">
        <v>83</v>
      </c>
      <c r="I95" s="29" t="s">
        <v>84</v>
      </c>
    </row>
    <row r="96" spans="2:9" x14ac:dyDescent="0.25">
      <c r="B96" t="s">
        <v>77</v>
      </c>
      <c r="F96">
        <v>400</v>
      </c>
      <c r="G96" s="16"/>
      <c r="H96" s="30">
        <v>200</v>
      </c>
      <c r="I96">
        <f>SUM(E96:H96)</f>
        <v>600</v>
      </c>
    </row>
    <row r="97" spans="2:12" x14ac:dyDescent="0.25">
      <c r="B97" t="s">
        <v>68</v>
      </c>
      <c r="C97">
        <v>6000</v>
      </c>
      <c r="D97" s="6">
        <v>2000</v>
      </c>
      <c r="E97">
        <f>+D97+C97</f>
        <v>8000</v>
      </c>
      <c r="F97">
        <v>200</v>
      </c>
      <c r="G97" s="16"/>
      <c r="H97">
        <v>133</v>
      </c>
      <c r="I97">
        <f t="shared" ref="I97:I105" si="2">SUM(E97:H97)</f>
        <v>8333</v>
      </c>
    </row>
    <row r="98" spans="2:12" x14ac:dyDescent="0.25">
      <c r="B98" t="s">
        <v>69</v>
      </c>
      <c r="C98">
        <v>7800</v>
      </c>
      <c r="D98">
        <v>4000</v>
      </c>
      <c r="E98">
        <f t="shared" ref="E98:E100" si="3">+D98+C98</f>
        <v>11800</v>
      </c>
      <c r="G98" s="16"/>
      <c r="I98">
        <f t="shared" si="2"/>
        <v>11800</v>
      </c>
    </row>
    <row r="99" spans="2:12" x14ac:dyDescent="0.25">
      <c r="B99" t="s">
        <v>70</v>
      </c>
      <c r="C99" s="20">
        <v>1200</v>
      </c>
      <c r="E99">
        <f t="shared" si="3"/>
        <v>1200</v>
      </c>
      <c r="F99">
        <v>-1200</v>
      </c>
      <c r="G99" s="20"/>
      <c r="I99">
        <f t="shared" si="2"/>
        <v>0</v>
      </c>
    </row>
    <row r="100" spans="2:12" s="19" customFormat="1" x14ac:dyDescent="0.25">
      <c r="C100" s="19">
        <f>SUM(C97:C99)</f>
        <v>15000</v>
      </c>
      <c r="D100" s="19">
        <f>SUM(D97:D99)</f>
        <v>6000</v>
      </c>
      <c r="E100" s="19">
        <f t="shared" si="3"/>
        <v>21000</v>
      </c>
      <c r="H100"/>
      <c r="I100">
        <f t="shared" si="2"/>
        <v>21000</v>
      </c>
    </row>
    <row r="102" spans="2:12" x14ac:dyDescent="0.25">
      <c r="B102" t="s">
        <v>71</v>
      </c>
      <c r="C102">
        <v>5000</v>
      </c>
      <c r="D102">
        <v>5000</v>
      </c>
      <c r="E102">
        <f t="shared" ref="E102:E104" si="4">+D102+C102</f>
        <v>10000</v>
      </c>
      <c r="I102">
        <f t="shared" si="2"/>
        <v>10000</v>
      </c>
    </row>
    <row r="103" spans="2:12" x14ac:dyDescent="0.25">
      <c r="B103" s="23" t="s">
        <v>81</v>
      </c>
      <c r="C103" s="23"/>
      <c r="D103" s="23"/>
      <c r="E103" s="23"/>
      <c r="F103" s="23"/>
      <c r="G103" s="23">
        <v>400</v>
      </c>
      <c r="H103" s="23">
        <f>+H97+H96</f>
        <v>333</v>
      </c>
      <c r="I103" s="6">
        <f t="shared" si="2"/>
        <v>733</v>
      </c>
      <c r="J103" s="23"/>
      <c r="K103" s="23"/>
      <c r="L103" s="23"/>
    </row>
    <row r="104" spans="2:12" x14ac:dyDescent="0.25">
      <c r="B104" s="23" t="s">
        <v>35</v>
      </c>
      <c r="C104" s="24">
        <v>10000</v>
      </c>
      <c r="D104" s="25">
        <v>1000</v>
      </c>
      <c r="E104" s="23">
        <f t="shared" si="4"/>
        <v>11000</v>
      </c>
      <c r="F104" s="25">
        <v>-600</v>
      </c>
      <c r="G104" s="25">
        <v>-400</v>
      </c>
      <c r="H104" s="24"/>
      <c r="I104" s="6">
        <f t="shared" si="2"/>
        <v>10000</v>
      </c>
      <c r="J104" s="23"/>
      <c r="K104" s="23"/>
      <c r="L104" s="23"/>
    </row>
    <row r="105" spans="2:12" s="19" customFormat="1" x14ac:dyDescent="0.25">
      <c r="C105" s="19">
        <f>+C104+C102</f>
        <v>15000</v>
      </c>
      <c r="D105" s="19">
        <f t="shared" ref="D105:E105" si="5">+D104+D102</f>
        <v>6000</v>
      </c>
      <c r="E105" s="19">
        <f t="shared" si="5"/>
        <v>21000</v>
      </c>
      <c r="H105"/>
      <c r="I105">
        <f t="shared" si="2"/>
        <v>21000</v>
      </c>
    </row>
    <row r="109" spans="2:12" x14ac:dyDescent="0.25">
      <c r="F109" s="16" t="s">
        <v>73</v>
      </c>
    </row>
    <row r="110" spans="2:12" s="16" customFormat="1" x14ac:dyDescent="0.25">
      <c r="C110" s="16" t="s">
        <v>66</v>
      </c>
      <c r="D110" s="16" t="s">
        <v>67</v>
      </c>
      <c r="E110" s="16" t="s">
        <v>72</v>
      </c>
      <c r="F110" s="16" t="s">
        <v>76</v>
      </c>
      <c r="G110" s="16" t="s">
        <v>82</v>
      </c>
      <c r="H110" s="21" t="s">
        <v>83</v>
      </c>
      <c r="I110" s="29" t="s">
        <v>85</v>
      </c>
    </row>
    <row r="111" spans="2:12" x14ac:dyDescent="0.25">
      <c r="B111" t="s">
        <v>77</v>
      </c>
      <c r="F111">
        <v>400</v>
      </c>
      <c r="G111" s="16"/>
      <c r="I111">
        <f>SUM(E111:H111)</f>
        <v>400</v>
      </c>
    </row>
    <row r="112" spans="2:12" x14ac:dyDescent="0.25">
      <c r="B112" t="s">
        <v>68</v>
      </c>
      <c r="C112">
        <v>6000</v>
      </c>
      <c r="D112" s="6">
        <v>2000</v>
      </c>
      <c r="E112">
        <f>+D112+C112</f>
        <v>8000</v>
      </c>
      <c r="F112">
        <v>200</v>
      </c>
      <c r="G112" s="16"/>
      <c r="H112">
        <v>133</v>
      </c>
      <c r="I112">
        <f t="shared" ref="I112:I115" si="6">SUM(E112:H112)</f>
        <v>8333</v>
      </c>
    </row>
    <row r="113" spans="2:9" x14ac:dyDescent="0.25">
      <c r="B113" t="s">
        <v>69</v>
      </c>
      <c r="C113">
        <v>7800</v>
      </c>
      <c r="D113">
        <v>4000</v>
      </c>
      <c r="E113">
        <f t="shared" ref="E113:E115" si="7">+D113+C113</f>
        <v>11800</v>
      </c>
      <c r="G113" s="16"/>
      <c r="I113">
        <f t="shared" si="6"/>
        <v>11800</v>
      </c>
    </row>
    <row r="114" spans="2:9" x14ac:dyDescent="0.25">
      <c r="B114" t="s">
        <v>70</v>
      </c>
      <c r="C114" s="20">
        <v>1200</v>
      </c>
      <c r="E114">
        <f t="shared" si="7"/>
        <v>1200</v>
      </c>
      <c r="F114">
        <v>-1200</v>
      </c>
      <c r="G114" s="20"/>
      <c r="I114">
        <f t="shared" si="6"/>
        <v>0</v>
      </c>
    </row>
    <row r="115" spans="2:9" s="19" customFormat="1" x14ac:dyDescent="0.25">
      <c r="C115" s="19">
        <f>SUM(C112:C114)</f>
        <v>15000</v>
      </c>
      <c r="D115" s="19">
        <f>SUM(D112:D114)</f>
        <v>6000</v>
      </c>
      <c r="E115" s="19">
        <f t="shared" si="7"/>
        <v>21000</v>
      </c>
      <c r="H115"/>
      <c r="I115">
        <f t="shared" si="6"/>
        <v>21000</v>
      </c>
    </row>
    <row r="117" spans="2:9" x14ac:dyDescent="0.25">
      <c r="B117" t="s">
        <v>71</v>
      </c>
      <c r="C117">
        <v>5000</v>
      </c>
      <c r="D117">
        <v>5000</v>
      </c>
      <c r="E117">
        <f t="shared" ref="E117" si="8">+D117+C117</f>
        <v>10000</v>
      </c>
      <c r="I117">
        <f t="shared" ref="I117:I120" si="9">SUM(E117:H117)</f>
        <v>10000</v>
      </c>
    </row>
    <row r="118" spans="2:9" s="26" customFormat="1" x14ac:dyDescent="0.25">
      <c r="B118" s="26" t="s">
        <v>75</v>
      </c>
      <c r="G118" s="26">
        <v>400</v>
      </c>
      <c r="H118" s="26">
        <f>+H112+H111</f>
        <v>133</v>
      </c>
      <c r="I118" s="27">
        <f t="shared" si="9"/>
        <v>533</v>
      </c>
    </row>
    <row r="119" spans="2:9" s="26" customFormat="1" x14ac:dyDescent="0.25">
      <c r="B119" s="26" t="s">
        <v>35</v>
      </c>
      <c r="C119" s="27">
        <v>10000</v>
      </c>
      <c r="D119" s="28">
        <v>1000</v>
      </c>
      <c r="E119" s="26">
        <f t="shared" ref="E119" si="10">+D119+C119</f>
        <v>11000</v>
      </c>
      <c r="F119" s="28">
        <v>-600</v>
      </c>
      <c r="G119" s="28">
        <v>-400</v>
      </c>
      <c r="H119" s="27"/>
      <c r="I119" s="27">
        <f t="shared" si="9"/>
        <v>10000</v>
      </c>
    </row>
    <row r="120" spans="2:9" s="19" customFormat="1" x14ac:dyDescent="0.25">
      <c r="C120" s="19">
        <f>+C119+C117</f>
        <v>15000</v>
      </c>
      <c r="D120" s="19">
        <f t="shared" ref="D120" si="11">+D119+D117</f>
        <v>6000</v>
      </c>
      <c r="E120" s="19">
        <f t="shared" ref="E120" si="12">+E119+E117</f>
        <v>21000</v>
      </c>
      <c r="H120"/>
      <c r="I120">
        <f t="shared" si="9"/>
        <v>21000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 Albertinazzi</dc:creator>
  <cp:lastModifiedBy>Gaudenzio</cp:lastModifiedBy>
  <dcterms:created xsi:type="dcterms:W3CDTF">2021-11-18T07:41:01Z</dcterms:created>
  <dcterms:modified xsi:type="dcterms:W3CDTF">2021-11-25T14:23:31Z</dcterms:modified>
</cp:coreProperties>
</file>