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9"/>
  <workbookPr defaultThemeVersion="166925"/>
  <mc:AlternateContent xmlns:mc="http://schemas.openxmlformats.org/markup-compatibility/2006">
    <mc:Choice Requires="x15">
      <x15ac:absPath xmlns:x15ac="http://schemas.microsoft.com/office/spreadsheetml/2010/11/ac" url="Z:\Economia dei gruppi\"/>
    </mc:Choice>
  </mc:AlternateContent>
  <xr:revisionPtr revIDLastSave="0" documentId="8_{65BA897C-44B0-471A-8C74-10CC914E9839}" xr6:coauthVersionLast="36" xr6:coauthVersionMax="36" xr10:uidLastSave="{00000000-0000-0000-0000-000000000000}"/>
  <bookViews>
    <workbookView xWindow="0" yWindow="0" windowWidth="20400" windowHeight="8940" activeTab="1" xr2:uid="{6D33D135-8426-4379-8503-4882071F2C76}"/>
  </bookViews>
  <sheets>
    <sheet name="2005" sheetId="1" r:id="rId1"/>
    <sheet name="2015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2" l="1"/>
  <c r="N12" i="2"/>
  <c r="N9" i="2"/>
  <c r="G8" i="2"/>
  <c r="H27" i="2" s="1"/>
  <c r="H26" i="2"/>
  <c r="H25" i="2"/>
  <c r="G24" i="2"/>
  <c r="G29" i="2" s="1"/>
  <c r="H40" i="1"/>
  <c r="G40" i="1"/>
  <c r="H36" i="1"/>
  <c r="G36" i="1"/>
  <c r="H29" i="1"/>
  <c r="G29" i="1"/>
  <c r="H28" i="1"/>
  <c r="H27" i="1"/>
  <c r="H26" i="1"/>
  <c r="H25" i="1"/>
  <c r="G24" i="1"/>
  <c r="G14" i="1"/>
  <c r="G12" i="1"/>
  <c r="K14" i="1"/>
  <c r="K13" i="1"/>
  <c r="G13" i="1"/>
  <c r="G11" i="1"/>
  <c r="G6" i="1"/>
  <c r="G10" i="2" l="1"/>
  <c r="H28" i="2" s="1"/>
  <c r="H29" i="2" s="1"/>
  <c r="H35" i="2"/>
</calcChain>
</file>

<file path=xl/sharedStrings.xml><?xml version="1.0" encoding="utf-8"?>
<sst xmlns="http://schemas.openxmlformats.org/spreadsheetml/2006/main" count="58" uniqueCount="32">
  <si>
    <t>STATO PATRIMONIALE AL 31/12/2005</t>
  </si>
  <si>
    <t>CONTO ECONOMCO 2005</t>
  </si>
  <si>
    <t>canone di leasing</t>
  </si>
  <si>
    <t>Immobilizz</t>
  </si>
  <si>
    <t>Rettifiche al 1/1/2005 con contropartita di riserve</t>
  </si>
  <si>
    <t>fondo ammort</t>
  </si>
  <si>
    <t>debito</t>
  </si>
  <si>
    <t>riserve</t>
  </si>
  <si>
    <t>imposte differite</t>
  </si>
  <si>
    <t>Rettifiche di competenza 2005 con contropartita di CE</t>
  </si>
  <si>
    <t>ammortamento</t>
  </si>
  <si>
    <t>Oneri finanziari</t>
  </si>
  <si>
    <t>diff. Utile</t>
  </si>
  <si>
    <t>acc. Imposte differite</t>
  </si>
  <si>
    <t>immobilizz</t>
  </si>
  <si>
    <t>a</t>
  </si>
  <si>
    <t>diversi</t>
  </si>
  <si>
    <t>fondo imposte diff</t>
  </si>
  <si>
    <t>oneri finanzri</t>
  </si>
  <si>
    <t>ammortam</t>
  </si>
  <si>
    <t>acc.to fondo i.d.</t>
  </si>
  <si>
    <t>STATO PATRIMONIALE AL 31/12/2015</t>
  </si>
  <si>
    <t>CONTO ECONOMCO 2015</t>
  </si>
  <si>
    <t>Rettifiche al 1/1/2015 con contropartita di riserve</t>
  </si>
  <si>
    <t>Rettifiche di competenza 2015 con contropartita di CE</t>
  </si>
  <si>
    <t>fondo imposte differite</t>
  </si>
  <si>
    <t xml:space="preserve">riserve </t>
  </si>
  <si>
    <t>ammort</t>
  </si>
  <si>
    <t>utilizzo fondo im. Diff</t>
  </si>
  <si>
    <t>utilizzo fid</t>
  </si>
  <si>
    <t>fondo imp. Diff</t>
  </si>
  <si>
    <t>diff utile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</si>
</sst>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70C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" fillId="0" borderId="0" xfId="0" applyFont="1"/>
    <xf numFmtId="0" fontId="1" fillId="0" borderId="3" xfId="0" applyFont="1" applyBorder="1"/>
    <xf numFmtId="1" fontId="1" fillId="0" borderId="0" xfId="0" applyNumberFormat="1" applyFont="1"/>
    <xf numFmtId="0" fontId="2" fillId="0" borderId="0" xfId="0" applyFont="1"/>
    <xf numFmtId="0" fontId="1" fillId="0" borderId="4" xfId="0" applyFont="1" applyBorder="1"/>
    <xf numFmtId="0" fontId="2" fillId="0" borderId="5" xfId="0" applyFont="1" applyBorder="1"/>
    <xf numFmtId="1" fontId="2" fillId="0" borderId="0" xfId="0" applyNumberFormat="1" applyFont="1"/>
    <xf numFmtId="1" fontId="1" fillId="0" borderId="4" xfId="0" applyNumberFormat="1" applyFont="1" applyBorder="1"/>
    <xf numFmtId="1" fontId="2" fillId="0" borderId="5" xfId="0" applyNumberFormat="1" applyFont="1" applyBorder="1"/>
    <xf numFmtId="0" fontId="1" fillId="0" borderId="1" xfId="0" applyFont="1" applyBorder="1"/>
    <xf numFmtId="0" fontId="2" fillId="0" borderId="1" xfId="0" applyFont="1" applyBorder="1"/>
    <xf numFmtId="0" fontId="2" fillId="0" borderId="3" xfId="0" applyFont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518B73-4B65-47FA-AE82-3B1C890DD268}">
  <dimension ref="B3:N40"/>
  <sheetViews>
    <sheetView zoomScale="140" zoomScaleNormal="140" workbookViewId="0">
      <selection sqref="A1:XFD1048576"/>
    </sheetView>
  </sheetViews>
  <sheetFormatPr defaultRowHeight="15" x14ac:dyDescent="0.25"/>
  <sheetData>
    <row r="3" spans="2:14" x14ac:dyDescent="0.25">
      <c r="D3" t="s">
        <v>0</v>
      </c>
      <c r="J3" t="s">
        <v>1</v>
      </c>
    </row>
    <row r="5" spans="2:14" x14ac:dyDescent="0.25">
      <c r="B5" s="1"/>
      <c r="C5" s="1"/>
      <c r="D5" s="1"/>
      <c r="E5" s="2"/>
      <c r="F5" s="1"/>
      <c r="G5" s="1"/>
      <c r="I5" s="1"/>
      <c r="J5" s="1"/>
      <c r="K5" s="1"/>
      <c r="L5" s="2"/>
      <c r="M5" s="1"/>
      <c r="N5" s="1"/>
    </row>
    <row r="6" spans="2:14" x14ac:dyDescent="0.25">
      <c r="B6" s="4" t="s">
        <v>3</v>
      </c>
      <c r="C6" s="4"/>
      <c r="D6" s="4">
        <v>10000</v>
      </c>
      <c r="E6" s="5" t="s">
        <v>5</v>
      </c>
      <c r="G6" s="8">
        <f>300*5</f>
        <v>1500</v>
      </c>
      <c r="L6" s="3"/>
    </row>
    <row r="7" spans="2:14" x14ac:dyDescent="0.25">
      <c r="E7" s="3"/>
      <c r="G7" s="9">
        <v>300</v>
      </c>
      <c r="I7" t="s">
        <v>2</v>
      </c>
      <c r="K7">
        <v>2000</v>
      </c>
      <c r="L7" s="3"/>
    </row>
    <row r="8" spans="2:14" x14ac:dyDescent="0.25">
      <c r="E8" s="3"/>
      <c r="K8" s="7">
        <v>-2000</v>
      </c>
      <c r="L8" s="3"/>
    </row>
    <row r="9" spans="2:14" x14ac:dyDescent="0.25">
      <c r="E9" s="5" t="s">
        <v>6</v>
      </c>
      <c r="F9" s="4"/>
      <c r="G9" s="8">
        <v>4819</v>
      </c>
      <c r="L9" s="3"/>
    </row>
    <row r="10" spans="2:14" x14ac:dyDescent="0.25">
      <c r="G10" s="9">
        <v>-1431</v>
      </c>
      <c r="I10" s="7" t="s">
        <v>10</v>
      </c>
      <c r="J10" s="7"/>
      <c r="K10" s="7">
        <v>300</v>
      </c>
      <c r="L10" s="3"/>
    </row>
    <row r="11" spans="2:14" x14ac:dyDescent="0.25">
      <c r="E11" s="5" t="s">
        <v>8</v>
      </c>
      <c r="F11" s="4"/>
      <c r="G11" s="11">
        <f>34%*3681</f>
        <v>1251.5400000000002</v>
      </c>
      <c r="L11" s="3"/>
    </row>
    <row r="12" spans="2:14" x14ac:dyDescent="0.25">
      <c r="G12" s="12">
        <f>+K13</f>
        <v>384.54</v>
      </c>
      <c r="I12" s="7" t="s">
        <v>11</v>
      </c>
      <c r="J12" s="7"/>
      <c r="K12" s="7">
        <v>569</v>
      </c>
      <c r="L12" s="3"/>
    </row>
    <row r="13" spans="2:14" x14ac:dyDescent="0.25">
      <c r="E13" s="5" t="s">
        <v>7</v>
      </c>
      <c r="F13" s="4"/>
      <c r="G13" s="6">
        <f>+D6-G6-G9-G11</f>
        <v>2429.46</v>
      </c>
      <c r="I13" s="7" t="s">
        <v>13</v>
      </c>
      <c r="J13" s="7"/>
      <c r="K13" s="10">
        <f>34%*1131</f>
        <v>384.54</v>
      </c>
      <c r="L13" s="3"/>
    </row>
    <row r="14" spans="2:14" x14ac:dyDescent="0.25">
      <c r="E14" s="7" t="s">
        <v>12</v>
      </c>
      <c r="G14" s="10">
        <f>+K14</f>
        <v>746.46</v>
      </c>
      <c r="I14" s="7" t="s">
        <v>12</v>
      </c>
      <c r="J14" s="7"/>
      <c r="K14" s="10">
        <f>-K8-K10-K12-K13</f>
        <v>746.46</v>
      </c>
      <c r="L14" s="3"/>
    </row>
    <row r="17" spans="2:8" x14ac:dyDescent="0.25">
      <c r="B17" s="4" t="s">
        <v>4</v>
      </c>
    </row>
    <row r="19" spans="2:8" x14ac:dyDescent="0.25">
      <c r="B19" s="7" t="s">
        <v>9</v>
      </c>
    </row>
    <row r="24" spans="2:8" x14ac:dyDescent="0.25">
      <c r="B24" s="4" t="s">
        <v>14</v>
      </c>
      <c r="C24" s="4"/>
      <c r="D24" s="4" t="s">
        <v>15</v>
      </c>
      <c r="E24" s="4" t="s">
        <v>16</v>
      </c>
      <c r="F24" s="4"/>
      <c r="G24" s="4">
        <f>+D6</f>
        <v>10000</v>
      </c>
      <c r="H24" s="4"/>
    </row>
    <row r="25" spans="2:8" x14ac:dyDescent="0.25">
      <c r="B25" s="4"/>
      <c r="C25" s="4"/>
      <c r="D25" s="4"/>
      <c r="E25" s="4" t="s">
        <v>6</v>
      </c>
      <c r="F25" s="4"/>
      <c r="G25" s="4"/>
      <c r="H25" s="4">
        <f>+G9</f>
        <v>4819</v>
      </c>
    </row>
    <row r="26" spans="2:8" x14ac:dyDescent="0.25">
      <c r="B26" s="4"/>
      <c r="C26" s="4"/>
      <c r="D26" s="4"/>
      <c r="E26" s="4" t="s">
        <v>5</v>
      </c>
      <c r="F26" s="4"/>
      <c r="G26" s="4"/>
      <c r="H26" s="4">
        <f>+G6</f>
        <v>1500</v>
      </c>
    </row>
    <row r="27" spans="2:8" x14ac:dyDescent="0.25">
      <c r="B27" s="4"/>
      <c r="C27" s="4"/>
      <c r="D27" s="4"/>
      <c r="E27" s="4" t="s">
        <v>17</v>
      </c>
      <c r="F27" s="4"/>
      <c r="G27" s="4"/>
      <c r="H27" s="6">
        <f>+G11</f>
        <v>1251.5400000000002</v>
      </c>
    </row>
    <row r="28" spans="2:8" x14ac:dyDescent="0.25">
      <c r="B28" s="4"/>
      <c r="C28" s="4"/>
      <c r="D28" s="4"/>
      <c r="E28" s="4" t="s">
        <v>7</v>
      </c>
      <c r="F28" s="4"/>
      <c r="G28" s="4"/>
      <c r="H28" s="6">
        <f>+G13</f>
        <v>2429.46</v>
      </c>
    </row>
    <row r="29" spans="2:8" x14ac:dyDescent="0.25">
      <c r="B29" s="4"/>
      <c r="C29" s="4"/>
      <c r="D29" s="4"/>
      <c r="E29" s="4"/>
      <c r="F29" s="4"/>
      <c r="G29" s="13">
        <f>SUM(G24:G28)</f>
        <v>10000</v>
      </c>
      <c r="H29" s="13">
        <f>SUM(H24:H28)</f>
        <v>10000</v>
      </c>
    </row>
    <row r="33" spans="2:8" x14ac:dyDescent="0.25">
      <c r="B33" s="7" t="s">
        <v>16</v>
      </c>
      <c r="C33" s="7"/>
      <c r="D33" s="7" t="s">
        <v>15</v>
      </c>
      <c r="E33" s="7" t="s">
        <v>2</v>
      </c>
      <c r="F33" s="7"/>
      <c r="G33" s="7"/>
      <c r="H33" s="7">
        <v>2000</v>
      </c>
    </row>
    <row r="34" spans="2:8" x14ac:dyDescent="0.25">
      <c r="B34" s="7" t="s">
        <v>6</v>
      </c>
      <c r="C34" s="7"/>
      <c r="D34" s="7"/>
      <c r="E34" s="7"/>
      <c r="F34" s="7"/>
      <c r="G34" s="7">
        <v>1431</v>
      </c>
      <c r="H34" s="7"/>
    </row>
    <row r="35" spans="2:8" x14ac:dyDescent="0.25">
      <c r="B35" s="7" t="s">
        <v>18</v>
      </c>
      <c r="C35" s="7"/>
      <c r="D35" s="7"/>
      <c r="E35" s="7"/>
      <c r="F35" s="7"/>
      <c r="G35" s="7">
        <v>569</v>
      </c>
      <c r="H35" s="7"/>
    </row>
    <row r="36" spans="2:8" x14ac:dyDescent="0.25">
      <c r="B36" s="7"/>
      <c r="C36" s="7"/>
      <c r="D36" s="7"/>
      <c r="E36" s="7"/>
      <c r="F36" s="7"/>
      <c r="G36" s="14">
        <f>SUM(G34:G35)</f>
        <v>2000</v>
      </c>
      <c r="H36" s="14">
        <f>+H33</f>
        <v>2000</v>
      </c>
    </row>
    <row r="38" spans="2:8" x14ac:dyDescent="0.25">
      <c r="B38" s="7" t="s">
        <v>19</v>
      </c>
      <c r="C38" s="7"/>
      <c r="D38" s="7" t="s">
        <v>15</v>
      </c>
      <c r="E38" s="7" t="s">
        <v>5</v>
      </c>
      <c r="F38" s="7"/>
      <c r="G38" s="7">
        <v>300</v>
      </c>
      <c r="H38" s="7">
        <v>300</v>
      </c>
    </row>
    <row r="39" spans="2:8" x14ac:dyDescent="0.25">
      <c r="B39" s="7"/>
      <c r="C39" s="7"/>
      <c r="D39" s="7"/>
      <c r="E39" s="7"/>
      <c r="F39" s="7"/>
      <c r="G39" s="7"/>
      <c r="H39" s="7"/>
    </row>
    <row r="40" spans="2:8" x14ac:dyDescent="0.25">
      <c r="B40" s="7" t="s">
        <v>20</v>
      </c>
      <c r="C40" s="7"/>
      <c r="D40" s="7" t="s">
        <v>15</v>
      </c>
      <c r="E40" s="7" t="s">
        <v>17</v>
      </c>
      <c r="F40" s="7"/>
      <c r="G40" s="10">
        <f>+K13</f>
        <v>384.54</v>
      </c>
      <c r="H40" s="10">
        <f>+G40</f>
        <v>384.54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CF2ACA-393C-45A5-AF70-4BC3825446ED}">
  <dimension ref="B3:N35"/>
  <sheetViews>
    <sheetView tabSelected="1" zoomScale="130" zoomScaleNormal="130" workbookViewId="0">
      <selection activeCell="I12" sqref="I12"/>
    </sheetView>
  </sheetViews>
  <sheetFormatPr defaultRowHeight="15" x14ac:dyDescent="0.25"/>
  <sheetData>
    <row r="3" spans="2:14" x14ac:dyDescent="0.25">
      <c r="D3" t="s">
        <v>21</v>
      </c>
      <c r="J3" t="s">
        <v>22</v>
      </c>
    </row>
    <row r="5" spans="2:14" x14ac:dyDescent="0.25">
      <c r="B5" s="1"/>
      <c r="C5" s="1"/>
      <c r="D5" s="1"/>
      <c r="E5" s="2"/>
      <c r="F5" s="1"/>
      <c r="G5" s="1"/>
      <c r="I5" s="1"/>
      <c r="J5" s="1"/>
      <c r="K5" s="1"/>
      <c r="L5" s="2"/>
      <c r="M5" s="1"/>
      <c r="N5" s="1"/>
    </row>
    <row r="6" spans="2:14" x14ac:dyDescent="0.25">
      <c r="B6" s="4" t="s">
        <v>14</v>
      </c>
      <c r="C6" s="4"/>
      <c r="D6" s="4">
        <v>10000</v>
      </c>
      <c r="E6" s="5" t="s">
        <v>5</v>
      </c>
      <c r="G6" s="8">
        <v>4500</v>
      </c>
      <c r="I6" s="7" t="s">
        <v>27</v>
      </c>
      <c r="J6" s="7"/>
      <c r="K6" s="7">
        <v>300</v>
      </c>
      <c r="L6" s="3"/>
    </row>
    <row r="7" spans="2:14" x14ac:dyDescent="0.25">
      <c r="E7" s="3"/>
      <c r="G7" s="9">
        <v>300</v>
      </c>
      <c r="L7" s="3"/>
    </row>
    <row r="8" spans="2:14" x14ac:dyDescent="0.25">
      <c r="E8" s="5" t="s">
        <v>25</v>
      </c>
      <c r="F8" s="4"/>
      <c r="G8" s="8">
        <f>34%*5500</f>
        <v>1870.0000000000002</v>
      </c>
      <c r="K8" s="7"/>
      <c r="L8" s="3"/>
    </row>
    <row r="9" spans="2:14" x14ac:dyDescent="0.25">
      <c r="E9" s="3"/>
      <c r="G9" s="9">
        <v>-102</v>
      </c>
      <c r="L9" s="15" t="s">
        <v>28</v>
      </c>
      <c r="M9" s="7"/>
      <c r="N9" s="7">
        <f>34%*300</f>
        <v>102.00000000000001</v>
      </c>
    </row>
    <row r="10" spans="2:14" x14ac:dyDescent="0.25">
      <c r="E10" s="5" t="s">
        <v>26</v>
      </c>
      <c r="F10" s="4"/>
      <c r="G10" s="4">
        <f>+D6-G6-G8</f>
        <v>3630</v>
      </c>
      <c r="I10" s="7"/>
      <c r="J10" s="7"/>
      <c r="K10" s="7"/>
      <c r="L10" s="3"/>
    </row>
    <row r="11" spans="2:14" x14ac:dyDescent="0.25">
      <c r="E11" s="15" t="s">
        <v>31</v>
      </c>
      <c r="F11" s="7"/>
      <c r="G11" s="7">
        <f>-N12</f>
        <v>-198</v>
      </c>
      <c r="L11" s="3"/>
    </row>
    <row r="12" spans="2:14" x14ac:dyDescent="0.25">
      <c r="E12" s="3"/>
      <c r="I12" s="7"/>
      <c r="J12" s="7"/>
      <c r="K12" s="7"/>
      <c r="L12" s="15" t="s">
        <v>31</v>
      </c>
      <c r="M12" s="7"/>
      <c r="N12" s="7">
        <f>+K6-N9</f>
        <v>198</v>
      </c>
    </row>
    <row r="13" spans="2:14" x14ac:dyDescent="0.25">
      <c r="E13" s="3"/>
      <c r="I13" s="7"/>
      <c r="J13" s="7"/>
      <c r="K13" s="10"/>
      <c r="L13" s="3"/>
    </row>
    <row r="14" spans="2:14" x14ac:dyDescent="0.25">
      <c r="E14" s="7"/>
      <c r="G14" s="10"/>
      <c r="I14" s="7"/>
      <c r="J14" s="7"/>
      <c r="K14" s="10"/>
      <c r="L14" s="3"/>
    </row>
    <row r="17" spans="2:8" x14ac:dyDescent="0.25">
      <c r="B17" s="4" t="s">
        <v>23</v>
      </c>
    </row>
    <row r="19" spans="2:8" x14ac:dyDescent="0.25">
      <c r="B19" s="7" t="s">
        <v>24</v>
      </c>
    </row>
    <row r="24" spans="2:8" x14ac:dyDescent="0.25">
      <c r="B24" s="4" t="s">
        <v>14</v>
      </c>
      <c r="C24" s="4"/>
      <c r="D24" s="4" t="s">
        <v>15</v>
      </c>
      <c r="E24" s="4" t="s">
        <v>16</v>
      </c>
      <c r="F24" s="4"/>
      <c r="G24" s="4">
        <f>+D6</f>
        <v>10000</v>
      </c>
      <c r="H24" s="4"/>
    </row>
    <row r="25" spans="2:8" x14ac:dyDescent="0.25">
      <c r="B25" s="4"/>
      <c r="C25" s="4"/>
      <c r="D25" s="4"/>
      <c r="E25" s="4" t="s">
        <v>6</v>
      </c>
      <c r="F25" s="4"/>
      <c r="G25" s="4"/>
      <c r="H25" s="4">
        <f>+G9</f>
        <v>-102</v>
      </c>
    </row>
    <row r="26" spans="2:8" x14ac:dyDescent="0.25">
      <c r="B26" s="4"/>
      <c r="C26" s="4"/>
      <c r="D26" s="4"/>
      <c r="E26" s="4" t="s">
        <v>5</v>
      </c>
      <c r="F26" s="4"/>
      <c r="G26" s="4"/>
      <c r="H26" s="4">
        <f>+G6</f>
        <v>4500</v>
      </c>
    </row>
    <row r="27" spans="2:8" x14ac:dyDescent="0.25">
      <c r="B27" s="4"/>
      <c r="C27" s="4"/>
      <c r="D27" s="4"/>
      <c r="E27" s="4" t="s">
        <v>17</v>
      </c>
      <c r="F27" s="4"/>
      <c r="G27" s="4"/>
      <c r="H27" s="6">
        <f>+G8</f>
        <v>1870.0000000000002</v>
      </c>
    </row>
    <row r="28" spans="2:8" x14ac:dyDescent="0.25">
      <c r="B28" s="4"/>
      <c r="C28" s="4"/>
      <c r="D28" s="4"/>
      <c r="E28" s="4" t="s">
        <v>7</v>
      </c>
      <c r="F28" s="4"/>
      <c r="G28" s="4"/>
      <c r="H28" s="6">
        <f>+G10</f>
        <v>3630</v>
      </c>
    </row>
    <row r="29" spans="2:8" x14ac:dyDescent="0.25">
      <c r="B29" s="4"/>
      <c r="C29" s="4"/>
      <c r="D29" s="4"/>
      <c r="E29" s="4"/>
      <c r="F29" s="4"/>
      <c r="G29" s="13">
        <f>SUM(G24:G28)</f>
        <v>10000</v>
      </c>
      <c r="H29" s="13">
        <f>SUM(H24:H28)</f>
        <v>9898</v>
      </c>
    </row>
    <row r="33" spans="2:8" x14ac:dyDescent="0.25">
      <c r="B33" s="7" t="s">
        <v>19</v>
      </c>
      <c r="C33" s="7"/>
      <c r="D33" s="7" t="s">
        <v>15</v>
      </c>
      <c r="E33" s="7" t="s">
        <v>5</v>
      </c>
      <c r="F33" s="7"/>
      <c r="G33" s="7">
        <v>300</v>
      </c>
      <c r="H33" s="7">
        <v>300</v>
      </c>
    </row>
    <row r="34" spans="2:8" x14ac:dyDescent="0.25">
      <c r="B34" s="7"/>
      <c r="C34" s="7"/>
      <c r="D34" s="7"/>
      <c r="E34" s="7"/>
      <c r="F34" s="7"/>
      <c r="G34" s="7"/>
      <c r="H34" s="7"/>
    </row>
    <row r="35" spans="2:8" x14ac:dyDescent="0.25">
      <c r="B35" s="7" t="s">
        <v>30</v>
      </c>
      <c r="C35" s="7"/>
      <c r="D35" s="7" t="s">
        <v>15</v>
      </c>
      <c r="E35" s="7" t="s">
        <v>29</v>
      </c>
      <c r="F35" s="7"/>
      <c r="G35" s="10">
        <v>103</v>
      </c>
      <c r="H35" s="10">
        <f>+G35</f>
        <v>103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2005</vt:lpstr>
      <vt:lpstr>2015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Gaudenzio Albertinazzi</dc:creator>
  <cp:lastModifiedBy>Gaudenzio Albertinazzi</cp:lastModifiedBy>
  <dcterms:created xsi:type="dcterms:W3CDTF">2021-11-04T09:58:03Z</dcterms:created>
  <dcterms:modified xsi:type="dcterms:W3CDTF">2021-11-04T10:33:43Z</dcterms:modified>
</cp:coreProperties>
</file>