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conomia dei gruppi\"/>
    </mc:Choice>
  </mc:AlternateContent>
  <xr:revisionPtr revIDLastSave="0" documentId="13_ncr:1_{0B466860-D00F-494D-A30E-BA724DFD92CB}" xr6:coauthVersionLast="36" xr6:coauthVersionMax="36" xr10:uidLastSave="{00000000-0000-0000-0000-000000000000}"/>
  <bookViews>
    <workbookView xWindow="0" yWindow="0" windowWidth="20400" windowHeight="8940" xr2:uid="{0EE07060-BB20-4798-9278-10B0DF985974}"/>
  </bookViews>
  <sheets>
    <sheet name="Foglio1" sheetId="1" r:id="rId1"/>
    <sheet name="ECCLES" sheetId="2" r:id="rId2"/>
    <sheet name="TP" sheetId="3" r:id="rId3"/>
    <sheet name="RPM" sheetId="4" r:id="rId4"/>
    <sheet name="CPM" sheetId="5" r:id="rId5"/>
    <sheet name="TNMM" sheetId="6" r:id="rId6"/>
    <sheet name="PSM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6" l="1"/>
  <c r="D11" i="5"/>
  <c r="B13" i="5"/>
  <c r="G13" i="5"/>
  <c r="F13" i="5"/>
  <c r="B7" i="4"/>
  <c r="G11" i="4"/>
  <c r="F11" i="4"/>
  <c r="F43" i="1" l="1"/>
  <c r="F54" i="1"/>
  <c r="C43" i="1"/>
  <c r="C54" i="1"/>
  <c r="C34" i="1"/>
</calcChain>
</file>

<file path=xl/sharedStrings.xml><?xml version="1.0" encoding="utf-8"?>
<sst xmlns="http://schemas.openxmlformats.org/spreadsheetml/2006/main" count="151" uniqueCount="126">
  <si>
    <t>I PREZZI DI TRASFERIMENTO</t>
  </si>
  <si>
    <t>Aspetti da considerare:</t>
  </si>
  <si>
    <t>fiscale</t>
  </si>
  <si>
    <t>gestionale</t>
  </si>
  <si>
    <t>a) scelte di ottimizzazione</t>
  </si>
  <si>
    <t>b) misurazione dei risultati / valutazioni / incentivazioni</t>
  </si>
  <si>
    <t>giuridico</t>
  </si>
  <si>
    <t>interessi dei soci di minoranza e dei creditori</t>
  </si>
  <si>
    <t>trasparenza</t>
  </si>
  <si>
    <t>ias 24</t>
  </si>
  <si>
    <t>Regola generale: applicare il prezzo di mercato</t>
  </si>
  <si>
    <t>sconto per risparmio dei costi commeciali ?</t>
  </si>
  <si>
    <t>A</t>
  </si>
  <si>
    <t>B</t>
  </si>
  <si>
    <t>costo var</t>
  </si>
  <si>
    <t>prezzo</t>
  </si>
  <si>
    <t>costo medio</t>
  </si>
  <si>
    <t>costi fissi</t>
  </si>
  <si>
    <t>capacità</t>
  </si>
  <si>
    <t>prodotto alternativo prezzo</t>
  </si>
  <si>
    <t>costo marginale</t>
  </si>
  <si>
    <t>si</t>
  </si>
  <si>
    <t>in caso di capacità produttiva scarsa qual è il prezzo ottimizzante?</t>
  </si>
  <si>
    <t>in caso di capacità produttiva in eccesso qual è il prezzo ottimizzante?</t>
  </si>
  <si>
    <t>prezzo ombra</t>
  </si>
  <si>
    <t>C</t>
  </si>
  <si>
    <t>mdc=</t>
  </si>
  <si>
    <t>costo mp</t>
  </si>
  <si>
    <t>utile B</t>
  </si>
  <si>
    <t>esempio costo marginale</t>
  </si>
  <si>
    <t>esempio del pezzo ombra</t>
  </si>
  <si>
    <t>MODELLI PER LA DETERMINAZIONE DEL PREZZI DI TRASFERIMENTO</t>
  </si>
  <si>
    <t>APPROCCIO ECONOMICO</t>
  </si>
  <si>
    <t>marginalisti: prezzo mercato, costo marginale, prezzo ombra</t>
  </si>
  <si>
    <t>APPROCCIO AMMINISTRATIVO-CONTABILE</t>
  </si>
  <si>
    <t>Dearden</t>
  </si>
  <si>
    <t>beni sostituibili: prezzo di mercato</t>
  </si>
  <si>
    <t>beni specifici: costo di produzione + margine</t>
  </si>
  <si>
    <t>beni con investimenti di lungo periodo: prezzi stabili di mercato</t>
  </si>
  <si>
    <t>Solomons</t>
  </si>
  <si>
    <t>beni con mercato competitivi: prezzo di mercato con sconto</t>
  </si>
  <si>
    <t>beni non rilevanti: costo standard</t>
  </si>
  <si>
    <t>beni rilevanti: costo marginale + margine per copertura costi fissi</t>
  </si>
  <si>
    <t>beni con capacità produttiva scarsa: prezzo ombra</t>
  </si>
  <si>
    <t>Antony, Dearden, Bedford</t>
  </si>
  <si>
    <t>mercato concorrenziale: prezzi di mercato</t>
  </si>
  <si>
    <t>Mercato non correnziale:</t>
  </si>
  <si>
    <t>- costo variabile + quota fissa</t>
  </si>
  <si>
    <t>- costo variabile + divisione dei margini</t>
  </si>
  <si>
    <t>- prezzi doppi</t>
  </si>
  <si>
    <t>APPROCCIO ORGANIZZATIVO</t>
  </si>
  <si>
    <t>Watzon &amp; Baumler</t>
  </si>
  <si>
    <t>Colbert &amp; Spicer</t>
  </si>
  <si>
    <t>DIFFERENZIAZIONE/INTEGRAZIONE</t>
  </si>
  <si>
    <t>Specificità degli investimenti</t>
  </si>
  <si>
    <t>Incertezza dell'ambiente</t>
  </si>
  <si>
    <t>Rilevanza delle transazioni</t>
  </si>
  <si>
    <t>APPROCCIO OLISTICO</t>
  </si>
  <si>
    <t>Eccles</t>
  </si>
  <si>
    <t>DIVERSIFICAZIONE</t>
  </si>
  <si>
    <t>bassa</t>
  </si>
  <si>
    <t>alta</t>
  </si>
  <si>
    <t>INTEGRAZIONE</t>
  </si>
  <si>
    <t>VERTICALE</t>
  </si>
  <si>
    <t>ORGAZIZZAZIONE</t>
  </si>
  <si>
    <t>COLLABORATIVA</t>
  </si>
  <si>
    <t xml:space="preserve">ORGANIZZAZIONE </t>
  </si>
  <si>
    <t>COMPETITITIVA</t>
  </si>
  <si>
    <t>ORGANIZZAZIONE</t>
  </si>
  <si>
    <t>COOPERTIVA</t>
  </si>
  <si>
    <t>prezzo di mercato</t>
  </si>
  <si>
    <t>libertà di scelta del fornitore</t>
  </si>
  <si>
    <t>vincolo del fornitore</t>
  </si>
  <si>
    <t>prezzo sulla base del costo</t>
  </si>
  <si>
    <t>REGOLE FISCALI PER I PREZZI DI TRASFERIMENTO</t>
  </si>
  <si>
    <t>ART 110 COMMA 7 TUIR</t>
  </si>
  <si>
    <t>DM 14/5/2018</t>
  </si>
  <si>
    <t>LINEE GUIDA OCSE</t>
  </si>
  <si>
    <t>imprese associate / imprese indipendenti</t>
  </si>
  <si>
    <t>operazione controllata / operazione non controllata</t>
  </si>
  <si>
    <t>le operazioni devono essere COMPARABILI</t>
  </si>
  <si>
    <t>prevalenza della sostanza economica sulla forma giuridica dei contratti</t>
  </si>
  <si>
    <t>Medodi previsti da OCSE:</t>
  </si>
  <si>
    <t>a) confronto del prezzo</t>
  </si>
  <si>
    <t>CUP</t>
  </si>
  <si>
    <t>comparable uncontrolled price</t>
  </si>
  <si>
    <t>b) prezzo della rivendita</t>
  </si>
  <si>
    <t>RPM</t>
  </si>
  <si>
    <t>resale price method</t>
  </si>
  <si>
    <t>c) costo maggiorato</t>
  </si>
  <si>
    <t>CPM</t>
  </si>
  <si>
    <t>cost plus method</t>
  </si>
  <si>
    <t>d)  margine netto della transazione</t>
  </si>
  <si>
    <t>TNMM</t>
  </si>
  <si>
    <t>transactional net margin method</t>
  </si>
  <si>
    <t>e) ripartizione degli utili</t>
  </si>
  <si>
    <t>PSM</t>
  </si>
  <si>
    <t>profit split method</t>
  </si>
  <si>
    <t>Produttore</t>
  </si>
  <si>
    <t>Rivenditore</t>
  </si>
  <si>
    <t>Ricavo</t>
  </si>
  <si>
    <t>Costo</t>
  </si>
  <si>
    <t>Margine</t>
  </si>
  <si>
    <t>?</t>
  </si>
  <si>
    <t>Rivenditore comparabile</t>
  </si>
  <si>
    <t>Acquirente</t>
  </si>
  <si>
    <t>Produttore comparabile</t>
  </si>
  <si>
    <t>ricarico sul costo</t>
  </si>
  <si>
    <t>produttore</t>
  </si>
  <si>
    <t>rivenditore</t>
  </si>
  <si>
    <t>rivenditore comparabile</t>
  </si>
  <si>
    <t>ricavo</t>
  </si>
  <si>
    <t>costo</t>
  </si>
  <si>
    <t>margine</t>
  </si>
  <si>
    <t>utile</t>
  </si>
  <si>
    <t>SOC 1</t>
  </si>
  <si>
    <t>SOC 2</t>
  </si>
  <si>
    <t>costi</t>
  </si>
  <si>
    <t>capitale inv.</t>
  </si>
  <si>
    <t>Roi 1 = Roi 2</t>
  </si>
  <si>
    <t>x-200</t>
  </si>
  <si>
    <t>--------</t>
  </si>
  <si>
    <t>=</t>
  </si>
  <si>
    <t>300-x</t>
  </si>
  <si>
    <t>x= 285,7</t>
  </si>
  <si>
    <t>Roi = 2,8%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</si>
</sst>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1" fillId="0" borderId="0" xfId="0" applyFont="1" applyBorder="1"/>
    <xf numFmtId="0" fontId="1" fillId="0" borderId="11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Alignment="1">
      <alignment horizontal="right"/>
    </xf>
    <xf numFmtId="0" fontId="9" fillId="0" borderId="0" xfId="0" applyFont="1"/>
    <xf numFmtId="9" fontId="9" fillId="0" borderId="0" xfId="1" applyFont="1"/>
    <xf numFmtId="0" fontId="1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9EE6-C1C3-4CA3-9D04-BC659E61A460}">
  <dimension ref="B4:I105"/>
  <sheetViews>
    <sheetView tabSelected="1" zoomScale="150" zoomScaleNormal="150" workbookViewId="0">
      <selection activeCell="B15" sqref="B15"/>
    </sheetView>
  </sheetViews>
  <sheetFormatPr defaultRowHeight="15" x14ac:dyDescent="0.25"/>
  <cols>
    <col min="4" max="4" width="17" customWidth="1"/>
    <col min="5" max="5" width="46.42578125" customWidth="1"/>
  </cols>
  <sheetData>
    <row r="4" spans="2:5" x14ac:dyDescent="0.25">
      <c r="C4" s="2" t="s">
        <v>0</v>
      </c>
    </row>
    <row r="6" spans="2:5" x14ac:dyDescent="0.25">
      <c r="B6" t="s">
        <v>1</v>
      </c>
    </row>
    <row r="7" spans="2:5" x14ac:dyDescent="0.25">
      <c r="C7">
        <v>1</v>
      </c>
      <c r="D7" t="s">
        <v>2</v>
      </c>
    </row>
    <row r="8" spans="2:5" x14ac:dyDescent="0.25">
      <c r="C8" s="1">
        <v>2</v>
      </c>
      <c r="D8" s="1" t="s">
        <v>3</v>
      </c>
      <c r="E8" t="s">
        <v>4</v>
      </c>
    </row>
    <row r="9" spans="2:5" x14ac:dyDescent="0.25">
      <c r="E9" t="s">
        <v>5</v>
      </c>
    </row>
    <row r="10" spans="2:5" x14ac:dyDescent="0.25">
      <c r="C10">
        <v>3</v>
      </c>
      <c r="D10" t="s">
        <v>6</v>
      </c>
      <c r="E10" t="s">
        <v>7</v>
      </c>
    </row>
    <row r="11" spans="2:5" x14ac:dyDescent="0.25">
      <c r="C11">
        <v>4</v>
      </c>
      <c r="D11" t="s">
        <v>8</v>
      </c>
      <c r="E11" t="s">
        <v>9</v>
      </c>
    </row>
    <row r="15" spans="2:5" x14ac:dyDescent="0.25">
      <c r="B15" t="s">
        <v>10</v>
      </c>
    </row>
    <row r="17" spans="2:9" x14ac:dyDescent="0.25">
      <c r="C17" t="s">
        <v>11</v>
      </c>
      <c r="F17" t="s">
        <v>21</v>
      </c>
    </row>
    <row r="19" spans="2:9" x14ac:dyDescent="0.25">
      <c r="C19" t="s">
        <v>23</v>
      </c>
      <c r="F19" t="s">
        <v>20</v>
      </c>
    </row>
    <row r="21" spans="2:9" x14ac:dyDescent="0.25">
      <c r="C21" t="s">
        <v>22</v>
      </c>
      <c r="F21" t="s">
        <v>24</v>
      </c>
    </row>
    <row r="25" spans="2:9" x14ac:dyDescent="0.25">
      <c r="B25" s="5" t="s">
        <v>29</v>
      </c>
    </row>
    <row r="26" spans="2:9" x14ac:dyDescent="0.25">
      <c r="C26" t="s">
        <v>12</v>
      </c>
      <c r="F26" t="s">
        <v>13</v>
      </c>
    </row>
    <row r="28" spans="2:9" x14ac:dyDescent="0.25">
      <c r="B28" t="s">
        <v>14</v>
      </c>
      <c r="C28" s="3">
        <v>4</v>
      </c>
    </row>
    <row r="29" spans="2:9" x14ac:dyDescent="0.25">
      <c r="B29" t="s">
        <v>15</v>
      </c>
      <c r="C29">
        <v>4.8</v>
      </c>
      <c r="F29" t="s">
        <v>19</v>
      </c>
      <c r="I29" s="3">
        <v>4.2</v>
      </c>
    </row>
    <row r="30" spans="2:9" x14ac:dyDescent="0.25">
      <c r="B30" t="s">
        <v>16</v>
      </c>
      <c r="C30">
        <v>4.5999999999999996</v>
      </c>
    </row>
    <row r="32" spans="2:9" x14ac:dyDescent="0.25">
      <c r="B32" t="s">
        <v>17</v>
      </c>
      <c r="C32">
        <v>3000</v>
      </c>
    </row>
    <row r="33" spans="2:6" x14ac:dyDescent="0.25">
      <c r="B33" t="s">
        <v>18</v>
      </c>
      <c r="C33">
        <v>5000</v>
      </c>
    </row>
    <row r="34" spans="2:6" x14ac:dyDescent="0.25">
      <c r="C34">
        <f>+C32/C33</f>
        <v>0.6</v>
      </c>
    </row>
    <row r="38" spans="2:6" x14ac:dyDescent="0.25">
      <c r="B38" s="5" t="s">
        <v>30</v>
      </c>
    </row>
    <row r="40" spans="2:6" x14ac:dyDescent="0.25">
      <c r="B40" t="s">
        <v>12</v>
      </c>
    </row>
    <row r="42" spans="2:6" x14ac:dyDescent="0.25">
      <c r="B42" t="s">
        <v>14</v>
      </c>
      <c r="C42">
        <v>5</v>
      </c>
    </row>
    <row r="43" spans="2:6" x14ac:dyDescent="0.25">
      <c r="B43" t="s">
        <v>24</v>
      </c>
      <c r="C43">
        <f>+C42+2</f>
        <v>7</v>
      </c>
      <c r="F43" s="4">
        <f>+F54+C42</f>
        <v>10</v>
      </c>
    </row>
    <row r="46" spans="2:6" x14ac:dyDescent="0.25">
      <c r="B46" t="s">
        <v>13</v>
      </c>
      <c r="F46" t="s">
        <v>25</v>
      </c>
    </row>
    <row r="48" spans="2:6" x14ac:dyDescent="0.25">
      <c r="B48" t="s">
        <v>14</v>
      </c>
      <c r="C48">
        <v>7</v>
      </c>
      <c r="F48">
        <v>3</v>
      </c>
    </row>
    <row r="51" spans="2:6" x14ac:dyDescent="0.25">
      <c r="B51" t="s">
        <v>15</v>
      </c>
      <c r="C51">
        <v>14</v>
      </c>
      <c r="F51">
        <v>13</v>
      </c>
    </row>
    <row r="54" spans="2:6" x14ac:dyDescent="0.25">
      <c r="B54" t="s">
        <v>26</v>
      </c>
      <c r="C54">
        <f>14-7-5</f>
        <v>2</v>
      </c>
      <c r="F54">
        <f>13-5-3</f>
        <v>5</v>
      </c>
    </row>
    <row r="58" spans="2:6" x14ac:dyDescent="0.25">
      <c r="B58" t="s">
        <v>27</v>
      </c>
      <c r="C58">
        <v>7</v>
      </c>
      <c r="F58">
        <v>10</v>
      </c>
    </row>
    <row r="59" spans="2:6" x14ac:dyDescent="0.25">
      <c r="B59" t="s">
        <v>14</v>
      </c>
      <c r="C59">
        <v>7</v>
      </c>
      <c r="F59">
        <v>3</v>
      </c>
    </row>
    <row r="60" spans="2:6" x14ac:dyDescent="0.25">
      <c r="B60" t="s">
        <v>15</v>
      </c>
      <c r="C60">
        <v>7</v>
      </c>
      <c r="F60">
        <v>13</v>
      </c>
    </row>
    <row r="61" spans="2:6" x14ac:dyDescent="0.25">
      <c r="B61" t="s">
        <v>28</v>
      </c>
      <c r="C61">
        <v>0</v>
      </c>
      <c r="F61">
        <v>0</v>
      </c>
    </row>
    <row r="67" spans="2:5" x14ac:dyDescent="0.25">
      <c r="B67" s="2" t="s">
        <v>31</v>
      </c>
    </row>
    <row r="71" spans="2:5" x14ac:dyDescent="0.25">
      <c r="B71" t="s">
        <v>32</v>
      </c>
    </row>
    <row r="73" spans="2:5" x14ac:dyDescent="0.25">
      <c r="D73" t="s">
        <v>33</v>
      </c>
    </row>
    <row r="77" spans="2:5" x14ac:dyDescent="0.25">
      <c r="B77" t="s">
        <v>34</v>
      </c>
    </row>
    <row r="79" spans="2:5" x14ac:dyDescent="0.25">
      <c r="D79" t="s">
        <v>35</v>
      </c>
      <c r="E79" t="s">
        <v>36</v>
      </c>
    </row>
    <row r="80" spans="2:5" x14ac:dyDescent="0.25">
      <c r="D80">
        <v>1960</v>
      </c>
      <c r="E80" t="s">
        <v>37</v>
      </c>
    </row>
    <row r="81" spans="2:5" x14ac:dyDescent="0.25">
      <c r="E81" t="s">
        <v>38</v>
      </c>
    </row>
    <row r="83" spans="2:5" x14ac:dyDescent="0.25">
      <c r="D83" t="s">
        <v>39</v>
      </c>
      <c r="E83" t="s">
        <v>40</v>
      </c>
    </row>
    <row r="84" spans="2:5" x14ac:dyDescent="0.25">
      <c r="D84">
        <v>1973</v>
      </c>
      <c r="E84" t="s">
        <v>41</v>
      </c>
    </row>
    <row r="85" spans="2:5" x14ac:dyDescent="0.25">
      <c r="E85" t="s">
        <v>42</v>
      </c>
    </row>
    <row r="86" spans="2:5" x14ac:dyDescent="0.25">
      <c r="E86" t="s">
        <v>43</v>
      </c>
    </row>
    <row r="88" spans="2:5" x14ac:dyDescent="0.25">
      <c r="D88" t="s">
        <v>44</v>
      </c>
    </row>
    <row r="89" spans="2:5" x14ac:dyDescent="0.25">
      <c r="D89">
        <v>1986</v>
      </c>
      <c r="E89" t="s">
        <v>45</v>
      </c>
    </row>
    <row r="90" spans="2:5" x14ac:dyDescent="0.25">
      <c r="E90" t="s">
        <v>46</v>
      </c>
    </row>
    <row r="91" spans="2:5" x14ac:dyDescent="0.25">
      <c r="E91" s="6" t="s">
        <v>47</v>
      </c>
    </row>
    <row r="92" spans="2:5" x14ac:dyDescent="0.25">
      <c r="E92" s="6" t="s">
        <v>48</v>
      </c>
    </row>
    <row r="93" spans="2:5" x14ac:dyDescent="0.25">
      <c r="E93" s="6" t="s">
        <v>49</v>
      </c>
    </row>
    <row r="95" spans="2:5" x14ac:dyDescent="0.25">
      <c r="B95" t="s">
        <v>50</v>
      </c>
    </row>
    <row r="97" spans="2:5" x14ac:dyDescent="0.25">
      <c r="C97">
        <v>1986</v>
      </c>
      <c r="D97" t="s">
        <v>51</v>
      </c>
      <c r="E97" t="s">
        <v>53</v>
      </c>
    </row>
    <row r="99" spans="2:5" x14ac:dyDescent="0.25">
      <c r="C99">
        <v>1995</v>
      </c>
      <c r="D99" t="s">
        <v>52</v>
      </c>
      <c r="E99" t="s">
        <v>54</v>
      </c>
    </row>
    <row r="100" spans="2:5" x14ac:dyDescent="0.25">
      <c r="E100" t="s">
        <v>55</v>
      </c>
    </row>
    <row r="101" spans="2:5" x14ac:dyDescent="0.25">
      <c r="E101" t="s">
        <v>56</v>
      </c>
    </row>
    <row r="103" spans="2:5" x14ac:dyDescent="0.25">
      <c r="B103" t="s">
        <v>57</v>
      </c>
    </row>
    <row r="105" spans="2:5" x14ac:dyDescent="0.25">
      <c r="C105">
        <v>1983</v>
      </c>
      <c r="D105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0880-0B9B-4C4F-8F8F-D562580F657D}">
  <dimension ref="B5:M26"/>
  <sheetViews>
    <sheetView workbookViewId="0">
      <selection activeCell="N21" sqref="N21"/>
    </sheetView>
  </sheetViews>
  <sheetFormatPr defaultRowHeight="15" x14ac:dyDescent="0.25"/>
  <sheetData>
    <row r="5" spans="2:13" ht="15.75" thickBot="1" x14ac:dyDescent="0.3"/>
    <row r="6" spans="2:13" x14ac:dyDescent="0.25">
      <c r="F6" s="14"/>
      <c r="G6" s="15"/>
      <c r="H6" s="15"/>
      <c r="I6" s="16"/>
      <c r="J6" s="7"/>
      <c r="K6" s="7"/>
      <c r="L6" s="7"/>
      <c r="M6" s="8"/>
    </row>
    <row r="7" spans="2:13" x14ac:dyDescent="0.25">
      <c r="F7" s="17"/>
      <c r="G7" s="10"/>
      <c r="H7" s="10"/>
      <c r="I7" s="18"/>
      <c r="J7" s="10"/>
      <c r="K7" s="10"/>
      <c r="L7" s="10"/>
      <c r="M7" s="11"/>
    </row>
    <row r="8" spans="2:13" x14ac:dyDescent="0.25">
      <c r="F8" s="17"/>
      <c r="G8" s="10" t="s">
        <v>68</v>
      </c>
      <c r="H8" s="10"/>
      <c r="I8" s="18"/>
      <c r="J8" s="10"/>
      <c r="K8" s="10" t="s">
        <v>64</v>
      </c>
      <c r="L8" s="10"/>
      <c r="M8" s="11"/>
    </row>
    <row r="9" spans="2:13" x14ac:dyDescent="0.25">
      <c r="F9" s="17"/>
      <c r="G9" s="10" t="s">
        <v>69</v>
      </c>
      <c r="H9" s="10"/>
      <c r="I9" s="18"/>
      <c r="J9" s="10"/>
      <c r="K9" s="10" t="s">
        <v>65</v>
      </c>
      <c r="L9" s="10"/>
      <c r="M9" s="11"/>
    </row>
    <row r="10" spans="2:13" x14ac:dyDescent="0.25">
      <c r="D10" s="3" t="s">
        <v>61</v>
      </c>
      <c r="F10" s="17"/>
      <c r="G10" s="10"/>
      <c r="H10" s="10"/>
      <c r="I10" s="18"/>
      <c r="J10" s="10"/>
      <c r="K10" s="10"/>
      <c r="L10" s="10"/>
      <c r="M10" s="11"/>
    </row>
    <row r="11" spans="2:13" x14ac:dyDescent="0.25">
      <c r="F11" s="17"/>
      <c r="G11" s="23" t="s">
        <v>72</v>
      </c>
      <c r="H11" s="23"/>
      <c r="I11" s="24"/>
      <c r="J11" s="23"/>
      <c r="K11" s="23" t="s">
        <v>72</v>
      </c>
      <c r="L11" s="10"/>
      <c r="M11" s="11"/>
    </row>
    <row r="12" spans="2:13" x14ac:dyDescent="0.25">
      <c r="F12" s="17"/>
      <c r="G12" s="22" t="s">
        <v>73</v>
      </c>
      <c r="H12" s="10"/>
      <c r="I12" s="18"/>
      <c r="J12" s="10"/>
      <c r="K12" s="26" t="s">
        <v>70</v>
      </c>
      <c r="L12" s="10"/>
      <c r="M12" s="11"/>
    </row>
    <row r="13" spans="2:13" x14ac:dyDescent="0.25">
      <c r="F13" s="17"/>
      <c r="G13" s="10"/>
      <c r="H13" s="10"/>
      <c r="I13" s="18"/>
      <c r="J13" s="10"/>
      <c r="K13" s="10"/>
      <c r="L13" s="10"/>
      <c r="M13" s="11"/>
    </row>
    <row r="14" spans="2:13" x14ac:dyDescent="0.25">
      <c r="F14" s="19"/>
      <c r="G14" s="20"/>
      <c r="H14" s="20"/>
      <c r="I14" s="21"/>
      <c r="J14" s="10"/>
      <c r="K14" s="10"/>
      <c r="L14" s="10"/>
      <c r="M14" s="11"/>
    </row>
    <row r="15" spans="2:13" x14ac:dyDescent="0.25">
      <c r="B15" t="s">
        <v>62</v>
      </c>
      <c r="F15" s="9"/>
      <c r="G15" s="10"/>
      <c r="H15" s="10"/>
      <c r="I15" s="10"/>
      <c r="J15" s="14"/>
      <c r="K15" s="15"/>
      <c r="L15" s="15"/>
      <c r="M15" s="16"/>
    </row>
    <row r="16" spans="2:13" x14ac:dyDescent="0.25">
      <c r="B16" t="s">
        <v>63</v>
      </c>
      <c r="F16" s="9"/>
      <c r="G16" s="10"/>
      <c r="H16" s="10"/>
      <c r="I16" s="10"/>
      <c r="J16" s="17"/>
      <c r="K16" s="10"/>
      <c r="L16" s="10"/>
      <c r="M16" s="18"/>
    </row>
    <row r="17" spans="4:13" x14ac:dyDescent="0.25">
      <c r="F17" s="9"/>
      <c r="G17" s="10"/>
      <c r="H17" s="10"/>
      <c r="I17" s="10"/>
      <c r="J17" s="17"/>
      <c r="K17" s="10" t="s">
        <v>66</v>
      </c>
      <c r="L17" s="10"/>
      <c r="M17" s="18"/>
    </row>
    <row r="18" spans="4:13" x14ac:dyDescent="0.25">
      <c r="F18" s="9"/>
      <c r="G18" s="10"/>
      <c r="H18" s="10"/>
      <c r="I18" s="10"/>
      <c r="J18" s="17"/>
      <c r="K18" s="10" t="s">
        <v>67</v>
      </c>
      <c r="L18" s="10"/>
      <c r="M18" s="18"/>
    </row>
    <row r="19" spans="4:13" x14ac:dyDescent="0.25">
      <c r="F19" s="9"/>
      <c r="G19" s="10"/>
      <c r="H19" s="10"/>
      <c r="I19" s="10"/>
      <c r="J19" s="17"/>
      <c r="K19" s="10"/>
      <c r="L19" s="10"/>
      <c r="M19" s="18"/>
    </row>
    <row r="20" spans="4:13" x14ac:dyDescent="0.25">
      <c r="D20" t="s">
        <v>60</v>
      </c>
      <c r="F20" s="9"/>
      <c r="G20" s="10"/>
      <c r="H20" s="10"/>
      <c r="I20" s="10"/>
      <c r="J20" s="17"/>
      <c r="K20" s="26" t="s">
        <v>70</v>
      </c>
      <c r="L20" s="10"/>
      <c r="M20" s="18"/>
    </row>
    <row r="21" spans="4:13" x14ac:dyDescent="0.25">
      <c r="F21" s="9"/>
      <c r="G21" s="10"/>
      <c r="H21" s="10"/>
      <c r="I21" s="10"/>
      <c r="J21" s="17"/>
      <c r="K21" s="22" t="s">
        <v>71</v>
      </c>
      <c r="L21" s="10"/>
      <c r="M21" s="18"/>
    </row>
    <row r="22" spans="4:13" x14ac:dyDescent="0.25">
      <c r="F22" s="9"/>
      <c r="G22" s="10"/>
      <c r="H22" s="10"/>
      <c r="I22" s="10"/>
      <c r="J22" s="17"/>
      <c r="K22" s="10"/>
      <c r="L22" s="10"/>
      <c r="M22" s="18"/>
    </row>
    <row r="23" spans="4:13" ht="15.75" thickBot="1" x14ac:dyDescent="0.3">
      <c r="F23" s="12"/>
      <c r="G23" s="13"/>
      <c r="H23" s="13"/>
      <c r="I23" s="13"/>
      <c r="J23" s="19"/>
      <c r="K23" s="20"/>
      <c r="L23" s="20"/>
      <c r="M23" s="21"/>
    </row>
    <row r="25" spans="4:13" x14ac:dyDescent="0.25">
      <c r="G25" t="s">
        <v>60</v>
      </c>
      <c r="K25" s="25" t="s">
        <v>61</v>
      </c>
    </row>
    <row r="26" spans="4:13" x14ac:dyDescent="0.25">
      <c r="I26" t="s">
        <v>59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36A0-0268-458D-8A7F-967BE81300EA}">
  <dimension ref="C3:G31"/>
  <sheetViews>
    <sheetView topLeftCell="A20" zoomScale="160" zoomScaleNormal="160" workbookViewId="0">
      <selection activeCell="F29" sqref="F29"/>
    </sheetView>
  </sheetViews>
  <sheetFormatPr defaultRowHeight="15" x14ac:dyDescent="0.25"/>
  <cols>
    <col min="5" max="5" width="11.5703125" customWidth="1"/>
  </cols>
  <sheetData>
    <row r="3" spans="3:3" x14ac:dyDescent="0.25">
      <c r="C3" t="s">
        <v>74</v>
      </c>
    </row>
    <row r="5" spans="3:3" x14ac:dyDescent="0.25">
      <c r="C5" t="s">
        <v>75</v>
      </c>
    </row>
    <row r="7" spans="3:3" x14ac:dyDescent="0.25">
      <c r="C7" t="s">
        <v>76</v>
      </c>
    </row>
    <row r="9" spans="3:3" x14ac:dyDescent="0.25">
      <c r="C9" t="s">
        <v>77</v>
      </c>
    </row>
    <row r="11" spans="3:3" x14ac:dyDescent="0.25">
      <c r="C11" t="s">
        <v>78</v>
      </c>
    </row>
    <row r="13" spans="3:3" x14ac:dyDescent="0.25">
      <c r="C13" t="s">
        <v>79</v>
      </c>
    </row>
    <row r="15" spans="3:3" x14ac:dyDescent="0.25">
      <c r="C15" t="s">
        <v>80</v>
      </c>
    </row>
    <row r="17" spans="3:7" x14ac:dyDescent="0.25">
      <c r="C17" t="s">
        <v>81</v>
      </c>
    </row>
    <row r="20" spans="3:7" x14ac:dyDescent="0.25">
      <c r="C20" s="27" t="s">
        <v>82</v>
      </c>
    </row>
    <row r="22" spans="3:7" s="1" customFormat="1" x14ac:dyDescent="0.25">
      <c r="C22" s="1" t="s">
        <v>83</v>
      </c>
      <c r="F22" s="1" t="s">
        <v>84</v>
      </c>
      <c r="G22" s="1" t="s">
        <v>85</v>
      </c>
    </row>
    <row r="24" spans="3:7" x14ac:dyDescent="0.25">
      <c r="C24" t="s">
        <v>86</v>
      </c>
      <c r="F24" t="s">
        <v>87</v>
      </c>
      <c r="G24" t="s">
        <v>88</v>
      </c>
    </row>
    <row r="26" spans="3:7" x14ac:dyDescent="0.25">
      <c r="C26" t="s">
        <v>89</v>
      </c>
      <c r="F26" t="s">
        <v>90</v>
      </c>
      <c r="G26" t="s">
        <v>91</v>
      </c>
    </row>
    <row r="29" spans="3:7" x14ac:dyDescent="0.25">
      <c r="C29" t="s">
        <v>92</v>
      </c>
      <c r="F29" t="s">
        <v>93</v>
      </c>
      <c r="G29" t="s">
        <v>94</v>
      </c>
    </row>
    <row r="31" spans="3:7" x14ac:dyDescent="0.25">
      <c r="C31" t="s">
        <v>95</v>
      </c>
      <c r="F31" t="s">
        <v>96</v>
      </c>
      <c r="G31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B26A-4C17-4D78-9F48-794C010EBE13}">
  <dimension ref="A3:G11"/>
  <sheetViews>
    <sheetView zoomScale="170" zoomScaleNormal="170" workbookViewId="0">
      <selection activeCell="F11" sqref="F11"/>
    </sheetView>
  </sheetViews>
  <sheetFormatPr defaultRowHeight="15" x14ac:dyDescent="0.25"/>
  <cols>
    <col min="6" max="6" width="8.28515625" style="29" customWidth="1"/>
  </cols>
  <sheetData>
    <row r="3" spans="1:7" x14ac:dyDescent="0.25">
      <c r="C3" s="1" t="s">
        <v>87</v>
      </c>
    </row>
    <row r="5" spans="1:7" x14ac:dyDescent="0.25">
      <c r="B5" t="s">
        <v>98</v>
      </c>
      <c r="D5" t="s">
        <v>99</v>
      </c>
      <c r="F5" s="29" t="s">
        <v>104</v>
      </c>
    </row>
    <row r="7" spans="1:7" x14ac:dyDescent="0.25">
      <c r="A7" t="s">
        <v>100</v>
      </c>
      <c r="B7" s="31">
        <f>+D9</f>
        <v>90</v>
      </c>
      <c r="D7">
        <v>100</v>
      </c>
      <c r="F7" s="29">
        <v>300</v>
      </c>
    </row>
    <row r="9" spans="1:7" x14ac:dyDescent="0.25">
      <c r="A9" t="s">
        <v>101</v>
      </c>
      <c r="B9">
        <v>75</v>
      </c>
      <c r="D9" s="31">
        <v>90</v>
      </c>
      <c r="F9" s="29">
        <v>270</v>
      </c>
    </row>
    <row r="11" spans="1:7" x14ac:dyDescent="0.25">
      <c r="A11" t="s">
        <v>102</v>
      </c>
      <c r="D11">
        <v>10</v>
      </c>
      <c r="F11" s="29">
        <f>+F7-F9</f>
        <v>30</v>
      </c>
      <c r="G11" s="30">
        <f>+F11/F7</f>
        <v>0.1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1E77B-025A-41C5-909F-184F0D56C820}">
  <dimension ref="A5:H13"/>
  <sheetViews>
    <sheetView zoomScale="140" zoomScaleNormal="140" workbookViewId="0">
      <selection activeCell="F9" sqref="F9"/>
    </sheetView>
  </sheetViews>
  <sheetFormatPr defaultRowHeight="15" x14ac:dyDescent="0.25"/>
  <sheetData>
    <row r="5" spans="1:8" x14ac:dyDescent="0.25">
      <c r="C5" s="1" t="s">
        <v>90</v>
      </c>
      <c r="F5" s="29"/>
    </row>
    <row r="6" spans="1:8" x14ac:dyDescent="0.25">
      <c r="F6" s="29"/>
    </row>
    <row r="7" spans="1:8" x14ac:dyDescent="0.25">
      <c r="B7" t="s">
        <v>98</v>
      </c>
      <c r="D7" t="s">
        <v>105</v>
      </c>
      <c r="F7" s="29" t="s">
        <v>106</v>
      </c>
    </row>
    <row r="8" spans="1:8" x14ac:dyDescent="0.25">
      <c r="F8" s="29"/>
    </row>
    <row r="9" spans="1:8" x14ac:dyDescent="0.25">
      <c r="A9" t="s">
        <v>100</v>
      </c>
      <c r="B9" s="31">
        <v>90</v>
      </c>
      <c r="D9">
        <v>100</v>
      </c>
      <c r="F9" s="29">
        <v>300</v>
      </c>
    </row>
    <row r="10" spans="1:8" x14ac:dyDescent="0.25">
      <c r="F10" s="29"/>
    </row>
    <row r="11" spans="1:8" x14ac:dyDescent="0.25">
      <c r="A11" t="s">
        <v>101</v>
      </c>
      <c r="B11">
        <v>75</v>
      </c>
      <c r="D11" s="31">
        <f>+B9</f>
        <v>90</v>
      </c>
      <c r="F11" s="29">
        <v>250</v>
      </c>
    </row>
    <row r="12" spans="1:8" x14ac:dyDescent="0.25">
      <c r="F12" s="29"/>
    </row>
    <row r="13" spans="1:8" x14ac:dyDescent="0.25">
      <c r="A13" t="s">
        <v>102</v>
      </c>
      <c r="B13">
        <f>+B11*0.2</f>
        <v>15</v>
      </c>
      <c r="F13" s="29">
        <f>+F9-F11</f>
        <v>50</v>
      </c>
      <c r="G13" s="30">
        <f>+F13/F11</f>
        <v>0.2</v>
      </c>
      <c r="H1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4FF1-0DEE-4CB1-9182-47F52024BE4B}">
  <dimension ref="A4:G16"/>
  <sheetViews>
    <sheetView topLeftCell="A4" zoomScale="140" zoomScaleNormal="140" workbookViewId="0">
      <selection activeCell="F6" sqref="F6"/>
    </sheetView>
  </sheetViews>
  <sheetFormatPr defaultRowHeight="15" x14ac:dyDescent="0.25"/>
  <cols>
    <col min="6" max="7" width="9.140625" style="29"/>
  </cols>
  <sheetData>
    <row r="4" spans="1:7" x14ac:dyDescent="0.25">
      <c r="D4" s="1" t="s">
        <v>93</v>
      </c>
    </row>
    <row r="6" spans="1:7" x14ac:dyDescent="0.25">
      <c r="B6" t="s">
        <v>108</v>
      </c>
      <c r="D6" t="s">
        <v>109</v>
      </c>
      <c r="F6" s="29" t="s">
        <v>110</v>
      </c>
    </row>
    <row r="8" spans="1:7" x14ac:dyDescent="0.25">
      <c r="A8" t="s">
        <v>111</v>
      </c>
      <c r="B8" s="28" t="s">
        <v>103</v>
      </c>
      <c r="D8">
        <v>100</v>
      </c>
      <c r="F8" s="29">
        <v>300</v>
      </c>
    </row>
    <row r="10" spans="1:7" x14ac:dyDescent="0.25">
      <c r="A10" t="s">
        <v>112</v>
      </c>
      <c r="B10">
        <v>75</v>
      </c>
      <c r="D10" s="31">
        <v>90</v>
      </c>
      <c r="F10" s="29">
        <v>270</v>
      </c>
    </row>
    <row r="12" spans="1:7" x14ac:dyDescent="0.25">
      <c r="A12" t="s">
        <v>113</v>
      </c>
      <c r="D12" s="32">
        <v>10</v>
      </c>
      <c r="F12" s="29">
        <v>30</v>
      </c>
    </row>
    <row r="14" spans="1:7" x14ac:dyDescent="0.25">
      <c r="A14" t="s">
        <v>17</v>
      </c>
      <c r="B14">
        <v>7</v>
      </c>
      <c r="D14">
        <v>5</v>
      </c>
      <c r="F14" s="29">
        <v>15</v>
      </c>
    </row>
    <row r="16" spans="1:7" x14ac:dyDescent="0.25">
      <c r="A16" t="s">
        <v>114</v>
      </c>
      <c r="D16" s="32">
        <v>5</v>
      </c>
      <c r="F16" s="29">
        <v>15</v>
      </c>
      <c r="G16" s="29">
        <f>+F16/F8</f>
        <v>0.05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1761-7441-4809-9489-7E6EEB1875D1}">
  <dimension ref="A5:D27"/>
  <sheetViews>
    <sheetView topLeftCell="A7" zoomScale="120" zoomScaleNormal="120" workbookViewId="0">
      <selection activeCell="B28" sqref="B28"/>
    </sheetView>
  </sheetViews>
  <sheetFormatPr defaultRowHeight="15" x14ac:dyDescent="0.25"/>
  <cols>
    <col min="1" max="1" width="14.42578125" customWidth="1"/>
  </cols>
  <sheetData>
    <row r="5" spans="1:4" x14ac:dyDescent="0.25">
      <c r="D5" s="1" t="s">
        <v>96</v>
      </c>
    </row>
    <row r="8" spans="1:4" x14ac:dyDescent="0.25">
      <c r="B8" t="s">
        <v>115</v>
      </c>
      <c r="D8" t="s">
        <v>116</v>
      </c>
    </row>
    <row r="10" spans="1:4" x14ac:dyDescent="0.25">
      <c r="A10" t="s">
        <v>111</v>
      </c>
      <c r="B10" s="28" t="s">
        <v>103</v>
      </c>
      <c r="D10">
        <v>300</v>
      </c>
    </row>
    <row r="12" spans="1:4" x14ac:dyDescent="0.25">
      <c r="A12" t="s">
        <v>117</v>
      </c>
      <c r="B12">
        <v>200</v>
      </c>
      <c r="D12" s="28" t="s">
        <v>103</v>
      </c>
    </row>
    <row r="14" spans="1:4" x14ac:dyDescent="0.25">
      <c r="A14" t="s">
        <v>118</v>
      </c>
      <c r="B14">
        <v>3000</v>
      </c>
      <c r="D14">
        <v>500</v>
      </c>
    </row>
    <row r="17" spans="2:4" x14ac:dyDescent="0.25">
      <c r="C17" t="s">
        <v>119</v>
      </c>
    </row>
    <row r="19" spans="2:4" x14ac:dyDescent="0.25">
      <c r="B19" s="33" t="s">
        <v>120</v>
      </c>
      <c r="C19" s="33"/>
      <c r="D19" s="33" t="s">
        <v>123</v>
      </c>
    </row>
    <row r="20" spans="2:4" x14ac:dyDescent="0.25">
      <c r="B20" s="34" t="s">
        <v>121</v>
      </c>
      <c r="C20" s="33" t="s">
        <v>122</v>
      </c>
      <c r="D20" s="34" t="s">
        <v>121</v>
      </c>
    </row>
    <row r="21" spans="2:4" x14ac:dyDescent="0.25">
      <c r="B21" s="33">
        <v>3000</v>
      </c>
      <c r="C21" s="33"/>
      <c r="D21" s="33">
        <v>500</v>
      </c>
    </row>
    <row r="24" spans="2:4" x14ac:dyDescent="0.25">
      <c r="C24" t="s">
        <v>124</v>
      </c>
    </row>
    <row r="27" spans="2:4" x14ac:dyDescent="0.25">
      <c r="B27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Foglio1</vt:lpstr>
      <vt:lpstr>ECCLES</vt:lpstr>
      <vt:lpstr>TP</vt:lpstr>
      <vt:lpstr>RPM</vt:lpstr>
      <vt:lpstr>CPM</vt:lpstr>
      <vt:lpstr>TNMM</vt:lpstr>
      <vt:lpstr>PSM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 Albertinazzi</dc:creator>
  <cp:lastModifiedBy>Gaudenzio Albertinazzi</cp:lastModifiedBy>
  <dcterms:created xsi:type="dcterms:W3CDTF">2021-10-07T09:26:45Z</dcterms:created>
  <dcterms:modified xsi:type="dcterms:W3CDTF">2021-10-14T10:27:47Z</dcterms:modified>
</cp:coreProperties>
</file>