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15" windowWidth="19875" windowHeight="772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I82" i="1"/>
  <c r="I76"/>
  <c r="F19"/>
  <c r="F18"/>
  <c r="D11"/>
  <c r="D67" l="1"/>
  <c r="F20"/>
  <c r="D27" s="1"/>
  <c r="D31" l="1"/>
  <c r="I43"/>
  <c r="I50" s="1"/>
  <c r="I57" s="1"/>
  <c r="G64" s="1"/>
  <c r="G65" l="1"/>
  <c r="E65"/>
  <c r="F65" s="1"/>
  <c r="H65" s="1"/>
  <c r="E66" l="1"/>
  <c r="F66" s="1"/>
  <c r="H66" s="1"/>
  <c r="G66" l="1"/>
  <c r="F67"/>
</calcChain>
</file>

<file path=xl/sharedStrings.xml><?xml version="1.0" encoding="utf-8"?>
<sst xmlns="http://schemas.openxmlformats.org/spreadsheetml/2006/main" count="72" uniqueCount="44">
  <si>
    <t>Il tasso di interesse di mercato è del 4%.</t>
  </si>
  <si>
    <t>a</t>
  </si>
  <si>
    <t>diversi</t>
  </si>
  <si>
    <t>interessi passivi</t>
  </si>
  <si>
    <t>applicando la formula: valore attuale = valore futuro / (1+tasso)^(anni)</t>
  </si>
  <si>
    <t>flussi</t>
  </si>
  <si>
    <t>emissione</t>
  </si>
  <si>
    <t>cedola</t>
  </si>
  <si>
    <t>rimborso</t>
  </si>
  <si>
    <t>irr=</t>
  </si>
  <si>
    <t>valore attuale al 4%</t>
  </si>
  <si>
    <t>somma del valore attuale dei flussi futuri</t>
  </si>
  <si>
    <t>Il valore attuale del prestito obbligazionario è di 943,4.</t>
  </si>
  <si>
    <t xml:space="preserve">Con questo valore attuale, il costo del prestito obbligazionario è del 4% </t>
  </si>
  <si>
    <t>Una società emette un prestito obbligazionario con scadenza 24 mesi di nominali 1000, con emissione alla pari, per cui incassa 1000.</t>
  </si>
  <si>
    <t>Il tasso di interesse del prestito è del 1% (cedole).</t>
  </si>
  <si>
    <t>La differenza tra la somma incassata di 1000 ed il debito iscritto in bilancio al valore attuale di 943,4</t>
  </si>
  <si>
    <t>La contabilzzazione di tale differenza dipende dalla causa economica che l'ha generata.</t>
  </si>
  <si>
    <t>Se la società è riuscita a collocare il prestito a tassi più bassi del mercato, facendo un buon affare, la differenza</t>
  </si>
  <si>
    <t>costituisce un provento finanziario, immediatamente rilevato a conto economico.</t>
  </si>
  <si>
    <t>capitale dei soci stessi, da iscrivere nel patrimonio netto.</t>
  </si>
  <si>
    <t xml:space="preserve">Se la minore reminerazione è dovuta al fatto che il prestito obbligazionario è converibile in azioni, la differenza </t>
  </si>
  <si>
    <t>banca</t>
  </si>
  <si>
    <t>debiti per obbligazioni</t>
  </si>
  <si>
    <t>proventi finanziari</t>
  </si>
  <si>
    <t>riserve</t>
  </si>
  <si>
    <t>costo eff.</t>
  </si>
  <si>
    <t>anni</t>
  </si>
  <si>
    <t>cedole</t>
  </si>
  <si>
    <t>debito</t>
  </si>
  <si>
    <t>rival debito</t>
  </si>
  <si>
    <t>costo effettivo</t>
  </si>
  <si>
    <t>Gli importi in rosso sono i componenti negativi inputati al conto economico</t>
  </si>
  <si>
    <t>Gli importi in vede sono la valutazione del debito nello stato patrimoniale</t>
  </si>
  <si>
    <t>valore attuale cedola 1</t>
  </si>
  <si>
    <t>valore attuale cedola 2 e rimborso</t>
  </si>
  <si>
    <t xml:space="preserve">Poiché si tratta di un debito finanziario con interesse effettivo (IRR) significativamente diverso da quelli di mercato (4%), </t>
  </si>
  <si>
    <t>si procede all'attualizzazione, applicando il tasso di mercato.</t>
  </si>
  <si>
    <t xml:space="preserve">è pari 56,6 e costituisce potenzialmente un "profitto". </t>
  </si>
  <si>
    <t>Se invece la società ha collocato il prestito presso i soci, allora la differenza costituisce un conferimento in conto</t>
  </si>
  <si>
    <t>corrisponde al diritto di sottoscrizione delle azioni, da iscrivere sempre nel patrimonio netto.</t>
  </si>
  <si>
    <t>Il debito sarà poi valutato con il costo ammortizzato, arrivando a 1000 a scadenza.</t>
  </si>
  <si>
    <t>Nel primo anno le scritture saranno:</t>
  </si>
  <si>
    <t>Nel secondo anno le scritture saranno: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</si>
</sst>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0.0%"/>
    <numFmt numFmtId="170" formatCode="0.000%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0" applyNumberFormat="1"/>
    <xf numFmtId="0" fontId="4" fillId="0" borderId="0" xfId="0" applyFont="1"/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right"/>
    </xf>
    <xf numFmtId="166" fontId="0" fillId="0" borderId="0" xfId="0" applyNumberFormat="1" applyBorder="1"/>
    <xf numFmtId="0" fontId="3" fillId="0" borderId="0" xfId="0" applyFont="1" applyBorder="1" applyAlignment="1">
      <alignment horizontal="right"/>
    </xf>
    <xf numFmtId="164" fontId="0" fillId="0" borderId="0" xfId="0" applyNumberFormat="1" applyBorder="1"/>
    <xf numFmtId="164" fontId="0" fillId="0" borderId="1" xfId="0" applyNumberFormat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170" fontId="0" fillId="0" borderId="0" xfId="1" applyNumberFormat="1" applyFont="1"/>
    <xf numFmtId="165" fontId="5" fillId="0" borderId="1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" fontId="2" fillId="0" borderId="1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84"/>
  <sheetViews>
    <sheetView tabSelected="1" zoomScale="120" zoomScaleNormal="120" workbookViewId="0">
      <selection activeCell="G85" sqref="G85"/>
    </sheetView>
  </sheetViews>
  <sheetFormatPr defaultRowHeight="15"/>
  <cols>
    <col min="3" max="3" width="12.42578125" customWidth="1"/>
    <col min="4" max="4" width="8" customWidth="1"/>
    <col min="6" max="6" width="12" bestFit="1" customWidth="1"/>
    <col min="8" max="8" width="11.85546875" customWidth="1"/>
  </cols>
  <sheetData>
    <row r="2" spans="2:6">
      <c r="B2" t="s">
        <v>14</v>
      </c>
    </row>
    <row r="3" spans="2:6">
      <c r="B3" t="s">
        <v>15</v>
      </c>
    </row>
    <row r="4" spans="2:6">
      <c r="B4" t="s">
        <v>0</v>
      </c>
    </row>
    <row r="6" spans="2:6">
      <c r="B6" s="4"/>
      <c r="C6" s="4"/>
      <c r="D6" s="7" t="s">
        <v>5</v>
      </c>
    </row>
    <row r="7" spans="2:6">
      <c r="B7" s="4">
        <v>0</v>
      </c>
      <c r="C7" s="4" t="s">
        <v>6</v>
      </c>
      <c r="D7" s="4">
        <v>1000</v>
      </c>
    </row>
    <row r="8" spans="2:6">
      <c r="B8" s="4">
        <v>1</v>
      </c>
      <c r="C8" s="4" t="s">
        <v>7</v>
      </c>
      <c r="D8" s="4">
        <v>-10</v>
      </c>
    </row>
    <row r="9" spans="2:6">
      <c r="B9" s="4">
        <v>2</v>
      </c>
      <c r="C9" s="4" t="s">
        <v>8</v>
      </c>
      <c r="D9" s="4">
        <v>-1010</v>
      </c>
    </row>
    <row r="10" spans="2:6">
      <c r="B10" s="4"/>
      <c r="C10" s="4"/>
      <c r="D10" s="4"/>
    </row>
    <row r="11" spans="2:6">
      <c r="B11" s="4"/>
      <c r="C11" s="5" t="s">
        <v>9</v>
      </c>
      <c r="D11" s="6">
        <f>IRR(D7:D9,1%)</f>
        <v>9.9999999999998857E-3</v>
      </c>
    </row>
    <row r="13" spans="2:6">
      <c r="B13" t="s">
        <v>36</v>
      </c>
    </row>
    <row r="14" spans="2:6">
      <c r="B14" t="s">
        <v>37</v>
      </c>
    </row>
    <row r="15" spans="2:6">
      <c r="B15" s="4"/>
      <c r="C15" s="4"/>
      <c r="D15" s="4"/>
    </row>
    <row r="16" spans="2:6">
      <c r="F16" t="s">
        <v>10</v>
      </c>
    </row>
    <row r="18" spans="2:8">
      <c r="B18" t="s">
        <v>34</v>
      </c>
      <c r="F18" s="1">
        <f>+D8/(1+4%)^B8</f>
        <v>-9.615384615384615</v>
      </c>
      <c r="H18" s="2" t="s">
        <v>4</v>
      </c>
    </row>
    <row r="19" spans="2:8">
      <c r="B19" t="s">
        <v>35</v>
      </c>
      <c r="F19" s="1">
        <f>+D9/(1+4%)^B9</f>
        <v>-933.80177514792888</v>
      </c>
      <c r="H19" s="2" t="s">
        <v>4</v>
      </c>
    </row>
    <row r="20" spans="2:8">
      <c r="B20" t="s">
        <v>11</v>
      </c>
      <c r="F20" s="9">
        <f>+F19+F18</f>
        <v>-943.41715976331352</v>
      </c>
    </row>
    <row r="23" spans="2:8">
      <c r="B23" t="s">
        <v>12</v>
      </c>
    </row>
    <row r="24" spans="2:8">
      <c r="B24" t="s">
        <v>13</v>
      </c>
    </row>
    <row r="25" spans="2:8">
      <c r="B25" s="4"/>
      <c r="C25" s="4"/>
      <c r="D25" s="4"/>
    </row>
    <row r="26" spans="2:8">
      <c r="B26" s="4"/>
      <c r="C26" s="4"/>
      <c r="D26" s="7" t="s">
        <v>5</v>
      </c>
      <c r="F26" s="1"/>
    </row>
    <row r="27" spans="2:8">
      <c r="B27" s="4">
        <v>0</v>
      </c>
      <c r="C27" s="4" t="s">
        <v>6</v>
      </c>
      <c r="D27" s="8">
        <f>-F20</f>
        <v>943.41715976331352</v>
      </c>
    </row>
    <row r="28" spans="2:8">
      <c r="B28" s="4">
        <v>1</v>
      </c>
      <c r="C28" s="4" t="s">
        <v>7</v>
      </c>
      <c r="D28" s="4">
        <v>-10</v>
      </c>
    </row>
    <row r="29" spans="2:8">
      <c r="B29" s="4">
        <v>2</v>
      </c>
      <c r="C29" s="4" t="s">
        <v>8</v>
      </c>
      <c r="D29" s="4">
        <v>-1010</v>
      </c>
    </row>
    <row r="30" spans="2:8">
      <c r="B30" s="4"/>
      <c r="C30" s="4"/>
      <c r="D30" s="4"/>
    </row>
    <row r="31" spans="2:8">
      <c r="B31" s="4"/>
      <c r="C31" s="5" t="s">
        <v>9</v>
      </c>
      <c r="D31" s="6">
        <f>IRR(D27:D29,1%)</f>
        <v>4.0000000000000098E-2</v>
      </c>
    </row>
    <row r="34" spans="2:9">
      <c r="B34" t="s">
        <v>16</v>
      </c>
    </row>
    <row r="35" spans="2:9">
      <c r="B35" t="s">
        <v>38</v>
      </c>
    </row>
    <row r="37" spans="2:9">
      <c r="B37" t="s">
        <v>17</v>
      </c>
    </row>
    <row r="39" spans="2:9">
      <c r="B39" t="s">
        <v>18</v>
      </c>
    </row>
    <row r="40" spans="2:9">
      <c r="B40" t="s">
        <v>19</v>
      </c>
    </row>
    <row r="42" spans="2:9">
      <c r="C42" t="s">
        <v>22</v>
      </c>
      <c r="E42" t="s">
        <v>1</v>
      </c>
      <c r="F42" t="s">
        <v>2</v>
      </c>
      <c r="H42">
        <v>1000</v>
      </c>
      <c r="I42" s="1"/>
    </row>
    <row r="43" spans="2:9">
      <c r="F43" t="s">
        <v>23</v>
      </c>
      <c r="I43" s="1">
        <f>+D27</f>
        <v>943.41715976331352</v>
      </c>
    </row>
    <row r="44" spans="2:9">
      <c r="F44" t="s">
        <v>24</v>
      </c>
      <c r="I44">
        <v>56.6</v>
      </c>
    </row>
    <row r="46" spans="2:9">
      <c r="B46" t="s">
        <v>39</v>
      </c>
    </row>
    <row r="47" spans="2:9">
      <c r="B47" t="s">
        <v>20</v>
      </c>
    </row>
    <row r="49" spans="2:9">
      <c r="C49" t="s">
        <v>22</v>
      </c>
      <c r="E49" t="s">
        <v>1</v>
      </c>
      <c r="F49" t="s">
        <v>2</v>
      </c>
      <c r="H49">
        <v>1000</v>
      </c>
      <c r="I49" s="1"/>
    </row>
    <row r="50" spans="2:9">
      <c r="F50" t="s">
        <v>23</v>
      </c>
      <c r="I50" s="1">
        <f>+I43</f>
        <v>943.41715976331352</v>
      </c>
    </row>
    <row r="51" spans="2:9">
      <c r="F51" t="s">
        <v>25</v>
      </c>
      <c r="I51">
        <v>56.6</v>
      </c>
    </row>
    <row r="53" spans="2:9">
      <c r="B53" t="s">
        <v>21</v>
      </c>
    </row>
    <row r="54" spans="2:9">
      <c r="B54" t="s">
        <v>40</v>
      </c>
    </row>
    <row r="56" spans="2:9">
      <c r="C56" t="s">
        <v>22</v>
      </c>
      <c r="E56" t="s">
        <v>1</v>
      </c>
      <c r="F56" t="s">
        <v>2</v>
      </c>
      <c r="H56">
        <v>1000</v>
      </c>
      <c r="I56" s="1"/>
    </row>
    <row r="57" spans="2:9">
      <c r="F57" t="s">
        <v>23</v>
      </c>
      <c r="I57" s="1">
        <f>+I50</f>
        <v>943.41715976331352</v>
      </c>
    </row>
    <row r="58" spans="2:9">
      <c r="F58" t="s">
        <v>25</v>
      </c>
      <c r="I58">
        <v>56.6</v>
      </c>
    </row>
    <row r="61" spans="2:9">
      <c r="B61" t="s">
        <v>41</v>
      </c>
    </row>
    <row r="63" spans="2:9">
      <c r="C63" s="3" t="s">
        <v>27</v>
      </c>
      <c r="D63" s="10" t="s">
        <v>28</v>
      </c>
      <c r="E63" s="3" t="s">
        <v>26</v>
      </c>
      <c r="F63" s="10" t="s">
        <v>30</v>
      </c>
      <c r="G63" s="24" t="s">
        <v>29</v>
      </c>
      <c r="H63" s="3" t="s">
        <v>31</v>
      </c>
    </row>
    <row r="64" spans="2:9">
      <c r="C64">
        <v>0</v>
      </c>
      <c r="D64" s="11"/>
      <c r="E64" s="12"/>
      <c r="F64" s="13"/>
      <c r="G64" s="16">
        <f>+I57</f>
        <v>943.41715976331352</v>
      </c>
    </row>
    <row r="65" spans="2:9">
      <c r="C65">
        <v>1</v>
      </c>
      <c r="D65" s="20">
        <v>10</v>
      </c>
      <c r="E65" s="17">
        <f>4%*G64</f>
        <v>37.73668639053254</v>
      </c>
      <c r="F65" s="18">
        <f>+E65-D65</f>
        <v>27.73668639053254</v>
      </c>
      <c r="G65" s="16">
        <f>+G64+F65</f>
        <v>971.15384615384608</v>
      </c>
      <c r="H65" s="14">
        <f>+(D65+F65)/G64</f>
        <v>0.04</v>
      </c>
    </row>
    <row r="66" spans="2:9">
      <c r="C66">
        <v>2</v>
      </c>
      <c r="D66" s="20">
        <v>10</v>
      </c>
      <c r="E66" s="17">
        <f>4%*G65</f>
        <v>38.846153846153847</v>
      </c>
      <c r="F66" s="18">
        <f>+E66-D66</f>
        <v>28.846153846153847</v>
      </c>
      <c r="G66" s="16">
        <f>+G65+F66</f>
        <v>999.99999999999989</v>
      </c>
      <c r="H66" s="14">
        <f>+(D66+F66)/G65</f>
        <v>0.04</v>
      </c>
    </row>
    <row r="67" spans="2:9">
      <c r="D67" s="21">
        <f>SUM(D65:D66)</f>
        <v>20</v>
      </c>
      <c r="E67" s="17"/>
      <c r="F67" s="19">
        <f>SUM(F65:F66)</f>
        <v>56.582840236686387</v>
      </c>
      <c r="H67" s="15"/>
    </row>
    <row r="69" spans="2:9">
      <c r="C69" s="22" t="s">
        <v>32</v>
      </c>
    </row>
    <row r="70" spans="2:9">
      <c r="C70" s="23" t="s">
        <v>33</v>
      </c>
    </row>
    <row r="72" spans="2:9">
      <c r="B72" t="s">
        <v>42</v>
      </c>
    </row>
    <row r="74" spans="2:9">
      <c r="C74" t="s">
        <v>3</v>
      </c>
      <c r="E74" t="s">
        <v>1</v>
      </c>
      <c r="F74" t="s">
        <v>22</v>
      </c>
      <c r="H74">
        <v>10</v>
      </c>
      <c r="I74">
        <v>10</v>
      </c>
    </row>
    <row r="76" spans="2:9">
      <c r="C76" t="s">
        <v>3</v>
      </c>
      <c r="E76" t="s">
        <v>1</v>
      </c>
      <c r="F76" t="s">
        <v>23</v>
      </c>
      <c r="H76">
        <v>27.7</v>
      </c>
      <c r="I76">
        <f>+H76</f>
        <v>27.7</v>
      </c>
    </row>
    <row r="78" spans="2:9">
      <c r="B78" t="s">
        <v>43</v>
      </c>
    </row>
    <row r="80" spans="2:9">
      <c r="C80" t="s">
        <v>3</v>
      </c>
      <c r="E80" t="s">
        <v>1</v>
      </c>
      <c r="F80" t="s">
        <v>22</v>
      </c>
      <c r="H80">
        <v>10</v>
      </c>
      <c r="I80">
        <v>10</v>
      </c>
    </row>
    <row r="82" spans="3:9">
      <c r="C82" t="s">
        <v>3</v>
      </c>
      <c r="E82" t="s">
        <v>1</v>
      </c>
      <c r="F82" t="s">
        <v>23</v>
      </c>
      <c r="H82">
        <v>28.8</v>
      </c>
      <c r="I82">
        <f>+H82</f>
        <v>28.8</v>
      </c>
    </row>
    <row r="84" spans="3:9">
      <c r="C84" t="s">
        <v>23</v>
      </c>
      <c r="F84" t="s">
        <v>22</v>
      </c>
      <c r="H84">
        <v>1000</v>
      </c>
      <c r="I84">
        <v>1000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amministratore</dc:creator>
  <cp:lastModifiedBy>amministratore</cp:lastModifiedBy>
  <dcterms:created xsi:type="dcterms:W3CDTF">2020-04-15T14:02:59Z</dcterms:created>
  <dcterms:modified xsi:type="dcterms:W3CDTF">2020-04-15T16:08:47Z</dcterms:modified>
</cp:coreProperties>
</file>